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drawings/drawing11.xml" ContentType="application/vnd.openxmlformats-officedocument.drawing+xml"/>
  <Override PartName="/xl/charts/chart16.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4.xml" ContentType="application/vnd.openxmlformats-officedocument.drawing+xml"/>
  <Override PartName="/xl/charts/chart32.xml" ContentType="application/vnd.openxmlformats-officedocument.drawingml.chart+xml"/>
  <Override PartName="/xl/drawings/drawing15.xml" ContentType="application/vnd.openxmlformats-officedocument.drawing+xml"/>
  <Override PartName="/xl/charts/chart33.xml" ContentType="application/vnd.openxmlformats-officedocument.drawingml.chart+xml"/>
  <Override PartName="/xl/drawings/drawing16.xml" ContentType="application/vnd.openxmlformats-officedocument.drawing+xml"/>
  <Override PartName="/xl/charts/chart34.xml" ContentType="application/vnd.openxmlformats-officedocument.drawingml.chart+xml"/>
  <Override PartName="/xl/drawings/drawing17.xml" ContentType="application/vnd.openxmlformats-officedocument.drawing+xml"/>
  <Override PartName="/xl/charts/chart35.xml" ContentType="application/vnd.openxmlformats-officedocument.drawingml.chart+xml"/>
  <Override PartName="/xl/drawings/drawing18.xml" ContentType="application/vnd.openxmlformats-officedocument.drawing+xml"/>
  <Override PartName="/xl/charts/chart36.xml" ContentType="application/vnd.openxmlformats-officedocument.drawingml.chart+xml"/>
  <Override PartName="/xl/drawings/drawing19.xml" ContentType="application/vnd.openxmlformats-officedocument.drawing+xml"/>
  <Override PartName="/xl/charts/chart37.xml" ContentType="application/vnd.openxmlformats-officedocument.drawingml.chart+xml"/>
  <Override PartName="/xl/drawings/drawing20.xml" ContentType="application/vnd.openxmlformats-officedocument.drawing+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drawings/drawing22.xml" ContentType="application/vnd.openxmlformats-officedocument.drawing+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drawings/drawing24.xml" ContentType="application/vnd.openxmlformats-officedocument.drawing+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drawings/drawing26.xml" ContentType="application/vnd.openxmlformats-officedocument.drawing+xml"/>
  <Override PartName="/xl/charts/chart44.xml" ContentType="application/vnd.openxmlformats-officedocument.drawingml.chart+xml"/>
  <Override PartName="/xl/drawings/drawing27.xml" ContentType="application/vnd.openxmlformats-officedocument.drawing+xml"/>
  <Override PartName="/xl/charts/chart45.xml" ContentType="application/vnd.openxmlformats-officedocument.drawingml.chart+xml"/>
  <Override PartName="/xl/drawings/drawing28.xml" ContentType="application/vnd.openxmlformats-officedocument.drawing+xml"/>
  <Override PartName="/xl/charts/chart46.xml" ContentType="application/vnd.openxmlformats-officedocument.drawingml.chart+xml"/>
  <Override PartName="/xl/drawings/drawing2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30.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31.xml" ContentType="application/vnd.openxmlformats-officedocument.drawing+xml"/>
  <Override PartName="/xl/charts/chart67.xml" ContentType="application/vnd.openxmlformats-officedocument.drawingml.chart+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home.hrnet.hro.nl\ommhm\Desktop\hbo kennisbank\"/>
    </mc:Choice>
  </mc:AlternateContent>
  <xr:revisionPtr revIDLastSave="0" documentId="8_{F9D19FC8-B155-4FE2-8DEC-880B6A0C5CED}" xr6:coauthVersionLast="31" xr6:coauthVersionMax="31" xr10:uidLastSave="{00000000-0000-0000-0000-000000000000}"/>
  <workbookProtection lockStructure="1" lockWindows="1"/>
  <bookViews>
    <workbookView xWindow="-15" yWindow="-15" windowWidth="19215" windowHeight="11970" activeTab="5" xr2:uid="{00000000-000D-0000-FFFF-FFFF00000000}"/>
  </bookViews>
  <sheets>
    <sheet name="Milieu dashboard" sheetId="1" r:id="rId1"/>
    <sheet name="Afval dashboard" sheetId="2" r:id="rId2"/>
    <sheet name="Nulpunt afval" sheetId="26" r:id="rId3"/>
    <sheet name="Huidig punt afval" sheetId="27" r:id="rId4"/>
    <sheet name="Doelstelling afval" sheetId="28" r:id="rId5"/>
    <sheet name="Co2 dashboard" sheetId="3" r:id="rId6"/>
    <sheet name="Doelstelling CO2" sheetId="33" r:id="rId7"/>
    <sheet name="CO2 footprint DVBR 2009" sheetId="25" r:id="rId8"/>
    <sheet name="footprint 2011" sheetId="29" r:id="rId9"/>
    <sheet name="Huidige foorprint" sheetId="32" r:id="rId10"/>
    <sheet name="Bespaard door reductiemaatregel" sheetId="30" r:id="rId11"/>
    <sheet name="Duurzaam materiaal dashboard" sheetId="4" r:id="rId12"/>
    <sheet name="Project pagina afval" sheetId="5" r:id="rId13"/>
    <sheet name="Project 1" sheetId="9" r:id="rId14"/>
    <sheet name="Project 2" sheetId="11" r:id="rId15"/>
    <sheet name="Project 3" sheetId="10" r:id="rId16"/>
    <sheet name="Project 4" sheetId="12" r:id="rId17"/>
    <sheet name="Project 5" sheetId="14" r:id="rId18"/>
    <sheet name="Project 6" sheetId="15" r:id="rId19"/>
    <sheet name="Project 7" sheetId="16" r:id="rId20"/>
    <sheet name="Project 8" sheetId="17" r:id="rId21"/>
    <sheet name="Project 9" sheetId="18" r:id="rId22"/>
    <sheet name="Project 10" sheetId="20" r:id="rId23"/>
    <sheet name="Project 11" sheetId="19" r:id="rId24"/>
    <sheet name="Project 12" sheetId="21" r:id="rId25"/>
    <sheet name="Project 13" sheetId="22" r:id="rId26"/>
    <sheet name="Project 14" sheetId="23" r:id="rId27"/>
    <sheet name="Project 15" sheetId="24" r:id="rId28"/>
    <sheet name="Afval data" sheetId="6" r:id="rId29"/>
    <sheet name="CO2 data" sheetId="7" r:id="rId30"/>
    <sheet name="CO2 reductie data" sheetId="34" r:id="rId31"/>
    <sheet name="Uitleg pagina" sheetId="31" r:id="rId32"/>
  </sheets>
  <definedNames>
    <definedName name="___FTE2009">'CO2 data'!$D$81</definedName>
    <definedName name="__FTE2009">'CO2 data'!$D$81</definedName>
    <definedName name="_FTE2009">'CO2 data'!$D$81</definedName>
    <definedName name="FTE2010heel">'CO2 data'!#REF!</definedName>
    <definedName name="FTE2011heel">'CO2 data'!#REF!</definedName>
  </definedNames>
  <calcPr calcId="179017"/>
</workbook>
</file>

<file path=xl/calcChain.xml><?xml version="1.0" encoding="utf-8"?>
<calcChain xmlns="http://schemas.openxmlformats.org/spreadsheetml/2006/main">
  <c r="T20" i="30" l="1"/>
  <c r="T19" i="30"/>
  <c r="T18" i="30"/>
  <c r="T17" i="30"/>
  <c r="T16" i="30"/>
  <c r="T15" i="30"/>
  <c r="T14" i="30"/>
  <c r="Q20" i="30"/>
  <c r="Q19" i="30"/>
  <c r="Q18" i="30"/>
  <c r="Q17" i="30"/>
  <c r="Q16" i="30"/>
  <c r="Q15" i="30"/>
  <c r="Q14" i="30"/>
  <c r="T21" i="30" l="1"/>
  <c r="B11" i="34"/>
  <c r="C48" i="7"/>
  <c r="G54" i="7" s="1"/>
  <c r="E56" i="7"/>
  <c r="E55" i="7"/>
  <c r="E54" i="7"/>
  <c r="E53" i="7"/>
  <c r="G53" i="7" s="1"/>
  <c r="E52" i="7"/>
  <c r="E51" i="7"/>
  <c r="E50" i="7"/>
  <c r="G50" i="7" s="1"/>
  <c r="E49" i="7"/>
  <c r="E57" i="7" s="1"/>
  <c r="G49" i="7"/>
  <c r="K9" i="7"/>
  <c r="J9" i="7"/>
  <c r="I9" i="7"/>
  <c r="H9" i="7"/>
  <c r="G9" i="7"/>
  <c r="F9" i="7"/>
  <c r="E9" i="7"/>
  <c r="D9" i="7"/>
  <c r="O8" i="7"/>
  <c r="N8" i="7"/>
  <c r="M8" i="7"/>
  <c r="U21" i="29"/>
  <c r="U20" i="29"/>
  <c r="U19" i="29"/>
  <c r="U18" i="29"/>
  <c r="U17" i="29"/>
  <c r="U16" i="29"/>
  <c r="U15" i="29"/>
  <c r="U14" i="29"/>
  <c r="G51" i="7" l="1"/>
  <c r="G55" i="7"/>
  <c r="G52" i="7"/>
  <c r="G56" i="7"/>
  <c r="F56" i="7"/>
  <c r="U22" i="29"/>
  <c r="U21" i="25"/>
  <c r="U20" i="25"/>
  <c r="U19" i="25"/>
  <c r="U18" i="25"/>
  <c r="U17" i="25"/>
  <c r="U16" i="25"/>
  <c r="U15" i="25"/>
  <c r="U14" i="25"/>
  <c r="F49" i="7" l="1"/>
  <c r="F57" i="7" s="1"/>
  <c r="G57" i="7"/>
  <c r="F50" i="7"/>
  <c r="F54" i="7"/>
  <c r="F55" i="7"/>
  <c r="F51" i="7"/>
  <c r="F53" i="7"/>
  <c r="F52" i="7"/>
  <c r="U22" i="25"/>
  <c r="R30" i="25" s="1"/>
  <c r="R32" i="25" s="1"/>
  <c r="R33" i="25" s="1"/>
  <c r="R34" i="25" s="1"/>
  <c r="R30" i="29"/>
  <c r="R32" i="29" s="1"/>
  <c r="R33" i="29" s="1"/>
  <c r="R34" i="29" s="1"/>
  <c r="S15" i="26" l="1"/>
  <c r="S16" i="26"/>
  <c r="S14" i="26"/>
  <c r="S13" i="26"/>
  <c r="S12" i="26"/>
  <c r="S11" i="26"/>
  <c r="S17" i="26" l="1"/>
  <c r="U13" i="26" s="1"/>
  <c r="C26" i="6"/>
  <c r="U14" i="26" l="1"/>
  <c r="U11" i="26"/>
  <c r="U16" i="26"/>
  <c r="U15" i="26"/>
  <c r="U12" i="26"/>
  <c r="P36" i="6"/>
  <c r="O36" i="6"/>
  <c r="N36" i="6"/>
  <c r="M36" i="6"/>
  <c r="L36" i="6"/>
  <c r="K36" i="6"/>
  <c r="J36" i="6"/>
  <c r="I36" i="6"/>
  <c r="H36" i="6"/>
  <c r="G36" i="6"/>
  <c r="F36" i="6"/>
  <c r="E36" i="6"/>
  <c r="D36" i="6"/>
  <c r="C36" i="6"/>
  <c r="B36" i="6"/>
  <c r="R40" i="5"/>
  <c r="M40" i="5"/>
  <c r="H40" i="5"/>
  <c r="R32" i="5"/>
  <c r="M32" i="5"/>
  <c r="H32" i="5"/>
  <c r="R24" i="5"/>
  <c r="M24" i="5"/>
  <c r="H24" i="5"/>
  <c r="R16" i="5"/>
  <c r="M16" i="5"/>
  <c r="H16" i="5"/>
  <c r="R8" i="5"/>
  <c r="M8" i="5"/>
  <c r="H8" i="5"/>
  <c r="U17" i="26" l="1"/>
  <c r="E26" i="6"/>
  <c r="B30" i="6" s="1"/>
  <c r="S12" i="27" s="1"/>
  <c r="P42" i="6"/>
  <c r="S16" i="24" s="1"/>
  <c r="O42" i="6"/>
  <c r="S16" i="23" s="1"/>
  <c r="N42" i="6"/>
  <c r="S16" i="22" s="1"/>
  <c r="M42" i="6"/>
  <c r="S16" i="21" s="1"/>
  <c r="L42" i="6"/>
  <c r="S16" i="19" s="1"/>
  <c r="K42" i="6"/>
  <c r="S16" i="20" s="1"/>
  <c r="J42" i="6"/>
  <c r="S16" i="18" s="1"/>
  <c r="I42" i="6"/>
  <c r="S16" i="17" s="1"/>
  <c r="H42" i="6"/>
  <c r="S16" i="16" s="1"/>
  <c r="G42" i="6"/>
  <c r="S16" i="15" s="1"/>
  <c r="F42" i="6"/>
  <c r="S16" i="14" s="1"/>
  <c r="E42" i="6"/>
  <c r="S16" i="12" s="1"/>
  <c r="D42" i="6"/>
  <c r="S16" i="10" s="1"/>
  <c r="C42" i="6"/>
  <c r="S16" i="11" s="1"/>
  <c r="P41" i="6"/>
  <c r="S15" i="24" s="1"/>
  <c r="O41" i="6"/>
  <c r="S15" i="23" s="1"/>
  <c r="N41" i="6"/>
  <c r="S15" i="22" s="1"/>
  <c r="M41" i="6"/>
  <c r="S15" i="21" s="1"/>
  <c r="L41" i="6"/>
  <c r="S15" i="19" s="1"/>
  <c r="K41" i="6"/>
  <c r="S15" i="20" s="1"/>
  <c r="J41" i="6"/>
  <c r="S15" i="18" s="1"/>
  <c r="I41" i="6"/>
  <c r="S15" i="17" s="1"/>
  <c r="H41" i="6"/>
  <c r="S15" i="16" s="1"/>
  <c r="G41" i="6"/>
  <c r="S15" i="15" s="1"/>
  <c r="F41" i="6"/>
  <c r="S15" i="14" s="1"/>
  <c r="E41" i="6"/>
  <c r="S15" i="12" s="1"/>
  <c r="D41" i="6"/>
  <c r="S15" i="10" s="1"/>
  <c r="C41" i="6"/>
  <c r="S15" i="11" s="1"/>
  <c r="P40" i="6"/>
  <c r="S14" i="24" s="1"/>
  <c r="O40" i="6"/>
  <c r="S14" i="23" s="1"/>
  <c r="N40" i="6"/>
  <c r="S14" i="22" s="1"/>
  <c r="M40" i="6"/>
  <c r="S14" i="21" s="1"/>
  <c r="L40" i="6"/>
  <c r="S14" i="19" s="1"/>
  <c r="K40" i="6"/>
  <c r="S14" i="20" s="1"/>
  <c r="J40" i="6"/>
  <c r="S14" i="18" s="1"/>
  <c r="I40" i="6"/>
  <c r="S14" i="17" s="1"/>
  <c r="H40" i="6"/>
  <c r="S14" i="16" s="1"/>
  <c r="G40" i="6"/>
  <c r="S14" i="15" s="1"/>
  <c r="F40" i="6"/>
  <c r="S14" i="14" s="1"/>
  <c r="E40" i="6"/>
  <c r="S14" i="12" s="1"/>
  <c r="D40" i="6"/>
  <c r="S14" i="10" s="1"/>
  <c r="C40" i="6"/>
  <c r="S14" i="11" s="1"/>
  <c r="P39" i="6"/>
  <c r="S13" i="24" s="1"/>
  <c r="O39" i="6"/>
  <c r="S13" i="23" s="1"/>
  <c r="N39" i="6"/>
  <c r="S13" i="22" s="1"/>
  <c r="M39" i="6"/>
  <c r="S13" i="21" s="1"/>
  <c r="L39" i="6"/>
  <c r="S13" i="19" s="1"/>
  <c r="K39" i="6"/>
  <c r="S13" i="20" s="1"/>
  <c r="J39" i="6"/>
  <c r="S13" i="18" s="1"/>
  <c r="I39" i="6"/>
  <c r="S13" i="17" s="1"/>
  <c r="H39" i="6"/>
  <c r="S13" i="16" s="1"/>
  <c r="G39" i="6"/>
  <c r="S13" i="15" s="1"/>
  <c r="F39" i="6"/>
  <c r="S13" i="14" s="1"/>
  <c r="E39" i="6"/>
  <c r="S13" i="12" s="1"/>
  <c r="D39" i="6"/>
  <c r="S13" i="10" s="1"/>
  <c r="C39" i="6"/>
  <c r="S13" i="11" s="1"/>
  <c r="P38" i="6"/>
  <c r="S12" i="24" s="1"/>
  <c r="O38" i="6"/>
  <c r="S12" i="23" s="1"/>
  <c r="N38" i="6"/>
  <c r="S12" i="22" s="1"/>
  <c r="M38" i="6"/>
  <c r="S12" i="21" s="1"/>
  <c r="L38" i="6"/>
  <c r="S12" i="19" s="1"/>
  <c r="K38" i="6"/>
  <c r="S12" i="20" s="1"/>
  <c r="J38" i="6"/>
  <c r="S12" i="18" s="1"/>
  <c r="I38" i="6"/>
  <c r="S12" i="17" s="1"/>
  <c r="H38" i="6"/>
  <c r="S12" i="16" s="1"/>
  <c r="G38" i="6"/>
  <c r="S12" i="15" s="1"/>
  <c r="F38" i="6"/>
  <c r="S12" i="14" s="1"/>
  <c r="E38" i="6"/>
  <c r="S12" i="12" s="1"/>
  <c r="D38" i="6"/>
  <c r="S12" i="10" s="1"/>
  <c r="C38" i="6"/>
  <c r="S12" i="11" s="1"/>
  <c r="P37" i="6"/>
  <c r="S11" i="24" s="1"/>
  <c r="O37" i="6"/>
  <c r="S11" i="23" s="1"/>
  <c r="N37" i="6"/>
  <c r="S11" i="22" s="1"/>
  <c r="M37" i="6"/>
  <c r="S11" i="21" s="1"/>
  <c r="L37" i="6"/>
  <c r="S11" i="19" s="1"/>
  <c r="K37" i="6"/>
  <c r="S11" i="20" s="1"/>
  <c r="J37" i="6"/>
  <c r="S11" i="18" s="1"/>
  <c r="I37" i="6"/>
  <c r="S11" i="17" s="1"/>
  <c r="H37" i="6"/>
  <c r="S11" i="16" s="1"/>
  <c r="G37" i="6"/>
  <c r="S11" i="15" s="1"/>
  <c r="F37" i="6"/>
  <c r="S11" i="14" s="1"/>
  <c r="E37" i="6"/>
  <c r="S11" i="12" s="1"/>
  <c r="D37" i="6"/>
  <c r="S11" i="10" s="1"/>
  <c r="C37" i="6"/>
  <c r="S11" i="11" s="1"/>
  <c r="B42" i="6"/>
  <c r="S16" i="9" s="1"/>
  <c r="B41" i="6"/>
  <c r="S15" i="9" s="1"/>
  <c r="S29" i="9" s="1"/>
  <c r="B40" i="6"/>
  <c r="S14" i="9" s="1"/>
  <c r="S30" i="9" s="1"/>
  <c r="B39" i="6"/>
  <c r="S13" i="9" s="1"/>
  <c r="S28" i="9" s="1"/>
  <c r="B38" i="6"/>
  <c r="S12" i="9" s="1"/>
  <c r="B37" i="6"/>
  <c r="S11" i="9" s="1"/>
  <c r="S27" i="9" s="1"/>
  <c r="S27" i="10" l="1"/>
  <c r="S17" i="10"/>
  <c r="U16" i="10" s="1"/>
  <c r="S27" i="24"/>
  <c r="S28" i="10"/>
  <c r="S28" i="24"/>
  <c r="S29" i="16"/>
  <c r="S27" i="17"/>
  <c r="S17" i="17"/>
  <c r="U11" i="17" s="1"/>
  <c r="S27" i="21"/>
  <c r="U11" i="21"/>
  <c r="S17" i="21"/>
  <c r="S28" i="12"/>
  <c r="S28" i="17"/>
  <c r="S28" i="21"/>
  <c r="U13" i="21"/>
  <c r="S30" i="11"/>
  <c r="S30" i="15"/>
  <c r="S30" i="20"/>
  <c r="S30" i="23"/>
  <c r="S29" i="12"/>
  <c r="S29" i="17"/>
  <c r="S29" i="21"/>
  <c r="U15" i="21"/>
  <c r="S27" i="19"/>
  <c r="S31" i="19" s="1"/>
  <c r="S17" i="19"/>
  <c r="U12" i="19" s="1"/>
  <c r="S28" i="16"/>
  <c r="S30" i="18"/>
  <c r="S31" i="9"/>
  <c r="S27" i="12"/>
  <c r="U11" i="12"/>
  <c r="S17" i="12"/>
  <c r="U15" i="12" s="1"/>
  <c r="S27" i="14"/>
  <c r="S17" i="14"/>
  <c r="U11" i="14" s="1"/>
  <c r="S27" i="18"/>
  <c r="U11" i="18"/>
  <c r="S17" i="18"/>
  <c r="U14" i="18" s="1"/>
  <c r="S27" i="22"/>
  <c r="S17" i="22"/>
  <c r="U12" i="22" s="1"/>
  <c r="U12" i="24"/>
  <c r="S28" i="14"/>
  <c r="U13" i="14"/>
  <c r="S28" i="18"/>
  <c r="U13" i="18"/>
  <c r="S28" i="22"/>
  <c r="S30" i="10"/>
  <c r="U14" i="10"/>
  <c r="S30" i="16"/>
  <c r="S30" i="19"/>
  <c r="U14" i="19"/>
  <c r="S30" i="24"/>
  <c r="U14" i="24"/>
  <c r="S29" i="14"/>
  <c r="U15" i="14"/>
  <c r="S29" i="18"/>
  <c r="U15" i="18"/>
  <c r="S29" i="22"/>
  <c r="U15" i="22"/>
  <c r="U16" i="19"/>
  <c r="S17" i="24"/>
  <c r="U11" i="24" s="1"/>
  <c r="U16" i="24"/>
  <c r="U12" i="14"/>
  <c r="S27" i="11"/>
  <c r="S31" i="11" s="1"/>
  <c r="S17" i="11"/>
  <c r="U14" i="11" s="1"/>
  <c r="S27" i="15"/>
  <c r="S17" i="15"/>
  <c r="U11" i="15" s="1"/>
  <c r="S27" i="20"/>
  <c r="S31" i="20" s="1"/>
  <c r="S17" i="20"/>
  <c r="U14" i="20" s="1"/>
  <c r="U11" i="20"/>
  <c r="S27" i="23"/>
  <c r="U11" i="23"/>
  <c r="S17" i="23"/>
  <c r="U12" i="23" s="1"/>
  <c r="U12" i="12"/>
  <c r="U12" i="21"/>
  <c r="S28" i="11"/>
  <c r="S28" i="15"/>
  <c r="U13" i="15"/>
  <c r="S28" i="20"/>
  <c r="U13" i="20"/>
  <c r="S28" i="23"/>
  <c r="U13" i="23"/>
  <c r="S30" i="12"/>
  <c r="U14" i="12"/>
  <c r="S30" i="17"/>
  <c r="U14" i="17"/>
  <c r="S30" i="21"/>
  <c r="U14" i="21"/>
  <c r="S29" i="11"/>
  <c r="S29" i="15"/>
  <c r="U15" i="15"/>
  <c r="S29" i="20"/>
  <c r="U15" i="20"/>
  <c r="S29" i="23"/>
  <c r="U15" i="23"/>
  <c r="U16" i="12"/>
  <c r="U16" i="17"/>
  <c r="U16" i="21"/>
  <c r="S27" i="16"/>
  <c r="S17" i="16"/>
  <c r="U11" i="16" s="1"/>
  <c r="U12" i="18"/>
  <c r="S28" i="19"/>
  <c r="U13" i="19"/>
  <c r="S30" i="14"/>
  <c r="U14" i="14"/>
  <c r="S30" i="22"/>
  <c r="S29" i="10"/>
  <c r="U15" i="10"/>
  <c r="S29" i="19"/>
  <c r="U15" i="19"/>
  <c r="S29" i="24"/>
  <c r="U15" i="24"/>
  <c r="U16" i="14"/>
  <c r="U16" i="18"/>
  <c r="U16" i="22"/>
  <c r="S17" i="9"/>
  <c r="E68" i="7"/>
  <c r="U21" i="32" s="1"/>
  <c r="E67" i="7"/>
  <c r="U17" i="32" s="1"/>
  <c r="E66" i="7"/>
  <c r="U20" i="32" s="1"/>
  <c r="E65" i="7"/>
  <c r="U16" i="32" s="1"/>
  <c r="E64" i="7"/>
  <c r="U19" i="32" s="1"/>
  <c r="E63" i="7"/>
  <c r="U15" i="32" s="1"/>
  <c r="E62" i="7"/>
  <c r="U18" i="32" s="1"/>
  <c r="E61" i="7"/>
  <c r="U14" i="32" s="1"/>
  <c r="E44" i="7"/>
  <c r="E43" i="7"/>
  <c r="E42" i="7"/>
  <c r="E41" i="7"/>
  <c r="E40" i="7"/>
  <c r="E39" i="7"/>
  <c r="E38" i="7"/>
  <c r="E37" i="7"/>
  <c r="E32" i="7"/>
  <c r="E31" i="7"/>
  <c r="E30" i="7"/>
  <c r="E29" i="7"/>
  <c r="E28" i="7"/>
  <c r="E27" i="7"/>
  <c r="E26" i="7"/>
  <c r="E25" i="7"/>
  <c r="E20" i="7"/>
  <c r="E19" i="7"/>
  <c r="E18" i="7"/>
  <c r="E17" i="7"/>
  <c r="E16" i="7"/>
  <c r="E15" i="7"/>
  <c r="E14" i="7"/>
  <c r="E13" i="7"/>
  <c r="O9" i="7"/>
  <c r="O7" i="7"/>
  <c r="O6" i="7"/>
  <c r="O5" i="7"/>
  <c r="N9" i="7"/>
  <c r="N7" i="7"/>
  <c r="N6" i="7"/>
  <c r="N5" i="7"/>
  <c r="M9" i="7"/>
  <c r="M7" i="7"/>
  <c r="M6" i="7"/>
  <c r="M5" i="7"/>
  <c r="C60" i="7"/>
  <c r="T23" i="32" s="1"/>
  <c r="C36" i="7"/>
  <c r="C24" i="7"/>
  <c r="G29" i="7" s="1"/>
  <c r="C12" i="7"/>
  <c r="E114" i="7"/>
  <c r="F111" i="7" s="1"/>
  <c r="U17" i="24" l="1"/>
  <c r="S31" i="16"/>
  <c r="U13" i="11"/>
  <c r="U14" i="16"/>
  <c r="U13" i="22"/>
  <c r="U17" i="14"/>
  <c r="U12" i="16"/>
  <c r="U17" i="16" s="1"/>
  <c r="S31" i="22"/>
  <c r="U16" i="20"/>
  <c r="U12" i="20"/>
  <c r="U17" i="20" s="1"/>
  <c r="U17" i="21"/>
  <c r="S31" i="17"/>
  <c r="S31" i="24"/>
  <c r="S31" i="15"/>
  <c r="U16" i="16"/>
  <c r="U12" i="10"/>
  <c r="S31" i="12"/>
  <c r="U13" i="16"/>
  <c r="U11" i="19"/>
  <c r="U17" i="19" s="1"/>
  <c r="U16" i="15"/>
  <c r="U15" i="17"/>
  <c r="U14" i="23"/>
  <c r="U17" i="23" s="1"/>
  <c r="U14" i="15"/>
  <c r="U13" i="12"/>
  <c r="U17" i="12" s="1"/>
  <c r="U12" i="15"/>
  <c r="U17" i="15" s="1"/>
  <c r="S31" i="21"/>
  <c r="U15" i="16"/>
  <c r="U13" i="10"/>
  <c r="U11" i="10"/>
  <c r="U15" i="11"/>
  <c r="U17" i="18"/>
  <c r="S31" i="14"/>
  <c r="U16" i="11"/>
  <c r="U12" i="11"/>
  <c r="G27" i="7"/>
  <c r="G31" i="7"/>
  <c r="U14" i="22"/>
  <c r="U12" i="17"/>
  <c r="U17" i="17" s="1"/>
  <c r="S31" i="23"/>
  <c r="U11" i="11"/>
  <c r="U11" i="22"/>
  <c r="U17" i="22" s="1"/>
  <c r="S31" i="18"/>
  <c r="U16" i="23"/>
  <c r="U13" i="17"/>
  <c r="U13" i="24"/>
  <c r="S31" i="10"/>
  <c r="U22" i="32"/>
  <c r="U24" i="32" s="1"/>
  <c r="R30" i="32"/>
  <c r="R32" i="32" s="1"/>
  <c r="R33" i="32" s="1"/>
  <c r="R34" i="32" s="1"/>
  <c r="G20" i="7"/>
  <c r="G42" i="7"/>
  <c r="F110" i="7"/>
  <c r="G32" i="7"/>
  <c r="G28" i="7"/>
  <c r="G37" i="7"/>
  <c r="G39" i="7"/>
  <c r="G40" i="7"/>
  <c r="G44" i="7"/>
  <c r="F106" i="7"/>
  <c r="G25" i="7"/>
  <c r="G41" i="7"/>
  <c r="G43" i="7"/>
  <c r="F112" i="7"/>
  <c r="F108" i="7"/>
  <c r="G30" i="7"/>
  <c r="G64" i="7"/>
  <c r="G68" i="7"/>
  <c r="F107" i="7"/>
  <c r="G61" i="7"/>
  <c r="G65" i="7"/>
  <c r="E33" i="7"/>
  <c r="G33" i="7" s="1"/>
  <c r="E45" i="7"/>
  <c r="F43" i="7" s="1"/>
  <c r="G66" i="7"/>
  <c r="F109" i="7"/>
  <c r="F113" i="7"/>
  <c r="G63" i="7"/>
  <c r="G67" i="7"/>
  <c r="U15" i="9"/>
  <c r="U14" i="9"/>
  <c r="U13" i="9"/>
  <c r="U12" i="9"/>
  <c r="U16" i="9"/>
  <c r="U11" i="9"/>
  <c r="E69" i="7"/>
  <c r="F63" i="7" s="1"/>
  <c r="G19" i="7"/>
  <c r="G13" i="7"/>
  <c r="G18" i="7"/>
  <c r="G15" i="7"/>
  <c r="G14" i="7"/>
  <c r="G17" i="7"/>
  <c r="G16" i="7"/>
  <c r="E21" i="7"/>
  <c r="F14" i="7" s="1"/>
  <c r="G38" i="7"/>
  <c r="G62" i="7"/>
  <c r="F29" i="7"/>
  <c r="G26" i="7"/>
  <c r="E103" i="7"/>
  <c r="F100" i="7" s="1"/>
  <c r="E92" i="7"/>
  <c r="F84" i="7" s="1"/>
  <c r="D91" i="7"/>
  <c r="D102" i="7" s="1"/>
  <c r="D113" i="7" s="1"/>
  <c r="D90" i="7"/>
  <c r="D101" i="7" s="1"/>
  <c r="D112" i="7" s="1"/>
  <c r="D89" i="7"/>
  <c r="D88" i="7"/>
  <c r="D99" i="7" s="1"/>
  <c r="D110" i="7" s="1"/>
  <c r="D87" i="7"/>
  <c r="D98" i="7" s="1"/>
  <c r="D109" i="7" s="1"/>
  <c r="D86" i="7"/>
  <c r="D97" i="7" s="1"/>
  <c r="D108" i="7" s="1"/>
  <c r="D85" i="7"/>
  <c r="D96" i="7" s="1"/>
  <c r="D107" i="7" s="1"/>
  <c r="D84" i="7"/>
  <c r="D95" i="7" s="1"/>
  <c r="D106" i="7" s="1"/>
  <c r="C105" i="7"/>
  <c r="C94" i="7"/>
  <c r="C83" i="7"/>
  <c r="T23" i="25" s="1"/>
  <c r="U24" i="25" s="1"/>
  <c r="D100" i="7"/>
  <c r="D111" i="7" s="1"/>
  <c r="N80" i="7"/>
  <c r="M80" i="7"/>
  <c r="N79" i="7"/>
  <c r="M79" i="7"/>
  <c r="N77" i="7"/>
  <c r="M77" i="7"/>
  <c r="O77" i="7" s="1"/>
  <c r="N76" i="7"/>
  <c r="M76" i="7"/>
  <c r="N74" i="7"/>
  <c r="M74" i="7"/>
  <c r="O74" i="7" s="1"/>
  <c r="U17" i="11" l="1"/>
  <c r="F114" i="7"/>
  <c r="F86" i="7"/>
  <c r="U17" i="10"/>
  <c r="F30" i="7"/>
  <c r="F31" i="7"/>
  <c r="F32" i="7"/>
  <c r="F25" i="7"/>
  <c r="F27" i="7"/>
  <c r="F26" i="7"/>
  <c r="F28" i="7"/>
  <c r="O76" i="7"/>
  <c r="G84" i="7"/>
  <c r="F90" i="7"/>
  <c r="G86" i="7"/>
  <c r="F99" i="7"/>
  <c r="G88" i="7"/>
  <c r="F37" i="7"/>
  <c r="F45" i="7" s="1"/>
  <c r="G90" i="7"/>
  <c r="F39" i="7"/>
  <c r="F68" i="7"/>
  <c r="G69" i="7"/>
  <c r="F67" i="7"/>
  <c r="F64" i="7"/>
  <c r="F65" i="7"/>
  <c r="F61" i="7"/>
  <c r="O80" i="7"/>
  <c r="T23" i="29"/>
  <c r="U24" i="29" s="1"/>
  <c r="G112" i="7"/>
  <c r="G108" i="7"/>
  <c r="G111" i="7"/>
  <c r="G107" i="7"/>
  <c r="G109" i="7"/>
  <c r="G110" i="7"/>
  <c r="G106" i="7"/>
  <c r="G113" i="7"/>
  <c r="F87" i="7"/>
  <c r="F91" i="7"/>
  <c r="G87" i="7"/>
  <c r="G91" i="7"/>
  <c r="F96" i="7"/>
  <c r="F42" i="7"/>
  <c r="F40" i="7"/>
  <c r="G103" i="7"/>
  <c r="F38" i="7"/>
  <c r="F41" i="7"/>
  <c r="F44" i="7"/>
  <c r="G114" i="7"/>
  <c r="G101" i="7"/>
  <c r="G97" i="7"/>
  <c r="G96" i="7"/>
  <c r="G100" i="7"/>
  <c r="G98" i="7"/>
  <c r="G99" i="7"/>
  <c r="G95" i="7"/>
  <c r="G102" i="7"/>
  <c r="F88" i="7"/>
  <c r="F97" i="7"/>
  <c r="F101" i="7"/>
  <c r="O79" i="7"/>
  <c r="F85" i="7"/>
  <c r="F89" i="7"/>
  <c r="G85" i="7"/>
  <c r="G89" i="7"/>
  <c r="F95" i="7"/>
  <c r="F98" i="7"/>
  <c r="F102" i="7"/>
  <c r="G45" i="7"/>
  <c r="U17" i="9"/>
  <c r="F62" i="7"/>
  <c r="F66" i="7"/>
  <c r="F18" i="7"/>
  <c r="F17" i="7"/>
  <c r="F16" i="7"/>
  <c r="F15" i="7"/>
  <c r="F13" i="7"/>
  <c r="G21" i="7"/>
  <c r="F20" i="7"/>
  <c r="F19" i="7"/>
  <c r="G92" i="7"/>
  <c r="O25" i="6"/>
  <c r="Q25" i="6" s="1"/>
  <c r="O24" i="6"/>
  <c r="Q24" i="6" s="1"/>
  <c r="O23" i="6"/>
  <c r="Q23" i="6" s="1"/>
  <c r="O22" i="6"/>
  <c r="Q22" i="6" s="1"/>
  <c r="O21" i="6"/>
  <c r="Q21" i="6" s="1"/>
  <c r="O20" i="6"/>
  <c r="Q20" i="6" s="1"/>
  <c r="O19" i="6"/>
  <c r="Q19" i="6" s="1"/>
  <c r="O18" i="6"/>
  <c r="Q18" i="6" s="1"/>
  <c r="O17" i="6"/>
  <c r="Q17" i="6" s="1"/>
  <c r="O16" i="6"/>
  <c r="Q16" i="6" s="1"/>
  <c r="O15" i="6"/>
  <c r="Q15" i="6" s="1"/>
  <c r="O14" i="6"/>
  <c r="Q14" i="6" s="1"/>
  <c r="O13" i="6"/>
  <c r="O12" i="6"/>
  <c r="Q12" i="6" s="1"/>
  <c r="O11" i="6"/>
  <c r="Q11" i="6" s="1"/>
  <c r="O10" i="6"/>
  <c r="Q10" i="6" s="1"/>
  <c r="O9" i="6"/>
  <c r="Q9" i="6" s="1"/>
  <c r="O8" i="6"/>
  <c r="Q8" i="6" s="1"/>
  <c r="O7" i="6"/>
  <c r="Q7" i="6" s="1"/>
  <c r="O6" i="6"/>
  <c r="Q6" i="6" s="1"/>
  <c r="O5" i="6"/>
  <c r="Q5" i="6" s="1"/>
  <c r="O4" i="6"/>
  <c r="N25" i="6"/>
  <c r="P25" i="6" s="1"/>
  <c r="N24" i="6"/>
  <c r="P24" i="6" s="1"/>
  <c r="N23" i="6"/>
  <c r="P23" i="6" s="1"/>
  <c r="N22" i="6"/>
  <c r="P22" i="6" s="1"/>
  <c r="N21" i="6"/>
  <c r="P21" i="6" s="1"/>
  <c r="N20" i="6"/>
  <c r="P20" i="6" s="1"/>
  <c r="N19" i="6"/>
  <c r="P19" i="6" s="1"/>
  <c r="N18" i="6"/>
  <c r="P18" i="6" s="1"/>
  <c r="N17" i="6"/>
  <c r="P17" i="6" s="1"/>
  <c r="N16" i="6"/>
  <c r="P16" i="6" s="1"/>
  <c r="N15" i="6"/>
  <c r="P15" i="6" s="1"/>
  <c r="N14" i="6"/>
  <c r="P14" i="6" s="1"/>
  <c r="N13" i="6"/>
  <c r="P13" i="6" s="1"/>
  <c r="N12" i="6"/>
  <c r="P12" i="6" s="1"/>
  <c r="N11" i="6"/>
  <c r="P11" i="6" s="1"/>
  <c r="N10" i="6"/>
  <c r="P10" i="6" s="1"/>
  <c r="N9" i="6"/>
  <c r="P9" i="6" s="1"/>
  <c r="N8" i="6"/>
  <c r="P8" i="6" s="1"/>
  <c r="N7" i="6"/>
  <c r="P7" i="6" s="1"/>
  <c r="N6" i="6"/>
  <c r="P6" i="6" s="1"/>
  <c r="N5" i="6"/>
  <c r="P5" i="6" s="1"/>
  <c r="N4" i="6"/>
  <c r="P4" i="6" s="1"/>
  <c r="Q13" i="6"/>
  <c r="M26" i="6"/>
  <c r="B34" i="6" s="1"/>
  <c r="S16" i="27" s="1"/>
  <c r="L26" i="6"/>
  <c r="K26" i="6"/>
  <c r="B33" i="6" s="1"/>
  <c r="S15" i="27" s="1"/>
  <c r="S29" i="27" s="1"/>
  <c r="J26" i="6"/>
  <c r="I26" i="6"/>
  <c r="B32" i="6" s="1"/>
  <c r="S14" i="27" s="1"/>
  <c r="S30" i="27" s="1"/>
  <c r="H26" i="6"/>
  <c r="G26" i="6"/>
  <c r="B31" i="6" s="1"/>
  <c r="S13" i="27" s="1"/>
  <c r="S28" i="27" s="1"/>
  <c r="F26" i="6"/>
  <c r="D26" i="6"/>
  <c r="B29" i="6"/>
  <c r="S11" i="27" s="1"/>
  <c r="S27" i="27" s="1"/>
  <c r="B26" i="6"/>
  <c r="M101" i="6"/>
  <c r="L101" i="6"/>
  <c r="K101" i="6"/>
  <c r="J101" i="6"/>
  <c r="I101" i="6"/>
  <c r="H101" i="6"/>
  <c r="G101" i="6"/>
  <c r="F101" i="6"/>
  <c r="E101" i="6"/>
  <c r="D101" i="6"/>
  <c r="C101" i="6"/>
  <c r="B101" i="6"/>
  <c r="Q99" i="6"/>
  <c r="Q98" i="6"/>
  <c r="Q94" i="6"/>
  <c r="P98" i="6"/>
  <c r="O100" i="6"/>
  <c r="Q100" i="6" s="1"/>
  <c r="O99" i="6"/>
  <c r="O98" i="6"/>
  <c r="O97" i="6"/>
  <c r="Q97" i="6" s="1"/>
  <c r="O96" i="6"/>
  <c r="Q96" i="6" s="1"/>
  <c r="O95" i="6"/>
  <c r="O94" i="6"/>
  <c r="O93" i="6"/>
  <c r="Q93" i="6" s="1"/>
  <c r="O92" i="6"/>
  <c r="Q92" i="6" s="1"/>
  <c r="O91" i="6"/>
  <c r="Q91" i="6" s="1"/>
  <c r="O90" i="6"/>
  <c r="Q90" i="6" s="1"/>
  <c r="O89" i="6"/>
  <c r="Q89" i="6" s="1"/>
  <c r="O88" i="6"/>
  <c r="Q88" i="6" s="1"/>
  <c r="O87" i="6"/>
  <c r="Q87" i="6" s="1"/>
  <c r="O86" i="6"/>
  <c r="Q86" i="6" s="1"/>
  <c r="O85" i="6"/>
  <c r="Q85" i="6" s="1"/>
  <c r="N100" i="6"/>
  <c r="P100" i="6" s="1"/>
  <c r="N99" i="6"/>
  <c r="P99" i="6" s="1"/>
  <c r="N98" i="6"/>
  <c r="N97" i="6"/>
  <c r="P97" i="6" s="1"/>
  <c r="N96" i="6"/>
  <c r="P96" i="6" s="1"/>
  <c r="N95" i="6"/>
  <c r="N94" i="6"/>
  <c r="P94" i="6" s="1"/>
  <c r="N93" i="6"/>
  <c r="P93" i="6" s="1"/>
  <c r="N92" i="6"/>
  <c r="P92" i="6" s="1"/>
  <c r="N91" i="6"/>
  <c r="P91" i="6" s="1"/>
  <c r="N90" i="6"/>
  <c r="P90" i="6" s="1"/>
  <c r="N89" i="6"/>
  <c r="P89" i="6" s="1"/>
  <c r="N88" i="6"/>
  <c r="P88" i="6" s="1"/>
  <c r="N87" i="6"/>
  <c r="P87" i="6" s="1"/>
  <c r="N86" i="6"/>
  <c r="P86" i="6" s="1"/>
  <c r="N85" i="6"/>
  <c r="N101" i="6" s="1"/>
  <c r="P101" i="6" s="1"/>
  <c r="S31" i="27" l="1"/>
  <c r="F33" i="7"/>
  <c r="F103" i="7"/>
  <c r="F69" i="7"/>
  <c r="F92" i="7"/>
  <c r="S17" i="27"/>
  <c r="U11" i="27" s="1"/>
  <c r="P85" i="6"/>
  <c r="O101" i="6"/>
  <c r="Q101" i="6" s="1"/>
  <c r="F21" i="7"/>
  <c r="O26" i="6"/>
  <c r="Q26" i="6" s="1"/>
  <c r="Q4" i="6"/>
  <c r="N26" i="6"/>
  <c r="P26" i="6" s="1"/>
  <c r="U12" i="27" l="1"/>
  <c r="U16" i="27"/>
  <c r="U15" i="27"/>
  <c r="U14" i="27"/>
  <c r="U13" i="27"/>
  <c r="U17" i="27" l="1"/>
</calcChain>
</file>

<file path=xl/sharedStrings.xml><?xml version="1.0" encoding="utf-8"?>
<sst xmlns="http://schemas.openxmlformats.org/spreadsheetml/2006/main" count="667" uniqueCount="136">
  <si>
    <t xml:space="preserve">             AFVAL</t>
  </si>
  <si>
    <r>
      <rPr>
        <b/>
        <sz val="20"/>
        <color theme="1"/>
        <rFont val="Calibri"/>
        <family val="2"/>
        <scheme val="minor"/>
      </rPr>
      <t xml:space="preserve">               CO2</t>
    </r>
    <r>
      <rPr>
        <sz val="11"/>
        <color theme="1"/>
        <rFont val="Calibri"/>
        <family val="2"/>
        <scheme val="minor"/>
      </rPr>
      <t xml:space="preserve">
</t>
    </r>
  </si>
  <si>
    <t>Duurzaammateriaal</t>
  </si>
  <si>
    <t>PLASTIC</t>
  </si>
  <si>
    <t>METALEN</t>
  </si>
  <si>
    <t>TOTAAL AFVAL / PROJECT</t>
  </si>
  <si>
    <t>% ONGESORTEERD RESTAFVAL</t>
  </si>
  <si>
    <t>Volume in m3</t>
  </si>
  <si>
    <t>Gewicht in kg</t>
  </si>
  <si>
    <t>ONGESORTEERD RESTAFVAL</t>
  </si>
  <si>
    <t xml:space="preserve"> PUIN / STEENACHTIG MAT.</t>
  </si>
  <si>
    <t xml:space="preserve">PAPIER / KARTON </t>
  </si>
  <si>
    <t xml:space="preserve"> HOUT </t>
  </si>
  <si>
    <r>
      <rPr>
        <sz val="20"/>
        <color rgb="FF000000"/>
        <rFont val="Calibri"/>
        <family val="2"/>
        <scheme val="minor"/>
      </rPr>
      <t>Afval data-</t>
    </r>
    <r>
      <rPr>
        <sz val="20"/>
        <color rgb="FFFF0000"/>
        <rFont val="Calibri"/>
        <family val="2"/>
        <scheme val="minor"/>
      </rPr>
      <t>Rotterdam</t>
    </r>
    <r>
      <rPr>
        <sz val="20"/>
        <color rgb="FF000000"/>
        <rFont val="Calibri"/>
        <family val="2"/>
        <scheme val="minor"/>
      </rPr>
      <t>-2012</t>
    </r>
  </si>
  <si>
    <t>Projecten</t>
  </si>
  <si>
    <t>Project 1</t>
  </si>
  <si>
    <t>project 15</t>
  </si>
  <si>
    <t>Project 16</t>
  </si>
  <si>
    <t>Bigshops Parkboulevard</t>
  </si>
  <si>
    <t>Kantorencomplex Nieuwe Maas</t>
  </si>
  <si>
    <t>Cornerstone kantoor Dura Vermeer</t>
  </si>
  <si>
    <t>Blaak kantoor en parkeergarage</t>
  </si>
  <si>
    <t>Landbouwbuurt  155 woningen</t>
  </si>
  <si>
    <t xml:space="preserve">Caleido Meerpolder Nwb PCS 60 won. </t>
  </si>
  <si>
    <t>Nesselande 38 won Laan van Dada</t>
  </si>
  <si>
    <t>Cofely kantoor</t>
  </si>
  <si>
    <t>Hollands Goed 47 woningen fase 1a</t>
  </si>
  <si>
    <t>Pascalkwartier 54 won. fase 1 HH</t>
  </si>
  <si>
    <t xml:space="preserve">Hofwoningen Duinbloem Nieuwbouw 38 PCS </t>
  </si>
  <si>
    <t>Ren. RDM Scheepsbouwloods</t>
  </si>
  <si>
    <t>Essendael 24 woningen fase 2c</t>
  </si>
  <si>
    <t>Parkstad fase 1</t>
  </si>
  <si>
    <t xml:space="preserve">Duinriet fase 1 Nwb 23 PCS singelwon. </t>
  </si>
  <si>
    <t xml:space="preserve">Meerpolder fase 1 Nwb 100 PCS woningen </t>
  </si>
  <si>
    <t>Totaal</t>
  </si>
  <si>
    <r>
      <t>Afval data-</t>
    </r>
    <r>
      <rPr>
        <sz val="20"/>
        <color rgb="FFFF0000"/>
        <rFont val="Calibri"/>
        <family val="2"/>
        <scheme val="minor"/>
      </rPr>
      <t>Rotterdam</t>
    </r>
    <r>
      <rPr>
        <sz val="20"/>
        <color rgb="FF000000"/>
        <rFont val="Calibri"/>
        <family val="2"/>
        <scheme val="minor"/>
      </rPr>
      <t>-2011</t>
    </r>
  </si>
  <si>
    <t>Project 4</t>
  </si>
  <si>
    <t>Project 5</t>
  </si>
  <si>
    <t>Project 6</t>
  </si>
  <si>
    <t>Project 7</t>
  </si>
  <si>
    <t>Project 8</t>
  </si>
  <si>
    <t>Project 9</t>
  </si>
  <si>
    <t>Project 10</t>
  </si>
  <si>
    <t>Project 11</t>
  </si>
  <si>
    <t>Project 12</t>
  </si>
  <si>
    <t>Project 13</t>
  </si>
  <si>
    <t>Project 14</t>
  </si>
  <si>
    <t>Project 17</t>
  </si>
  <si>
    <t>Project 18</t>
  </si>
  <si>
    <t>Project 19</t>
  </si>
  <si>
    <t>Project 20</t>
  </si>
  <si>
    <t>Project 21</t>
  </si>
  <si>
    <t>Project 22</t>
  </si>
  <si>
    <t xml:space="preserve">HOUT </t>
  </si>
  <si>
    <t>PUIN / STEENACHTIG MAT.</t>
  </si>
  <si>
    <r>
      <t>CO2 data-</t>
    </r>
    <r>
      <rPr>
        <sz val="20"/>
        <color rgb="FFFF0000"/>
        <rFont val="Calibri"/>
        <family val="2"/>
        <scheme val="minor"/>
      </rPr>
      <t>Rotterdam</t>
    </r>
    <r>
      <rPr>
        <sz val="20"/>
        <color rgb="FF000000"/>
        <rFont val="Calibri"/>
        <family val="2"/>
        <scheme val="minor"/>
      </rPr>
      <t>-2009-2011</t>
    </r>
  </si>
  <si>
    <t>FTE</t>
  </si>
  <si>
    <t>Brandstofverbruik kantoren</t>
  </si>
  <si>
    <t>Brandstofverbruik materieel</t>
  </si>
  <si>
    <t>Leaseauto's</t>
  </si>
  <si>
    <t>Airco vestigingen</t>
  </si>
  <si>
    <t>Elektriciteit</t>
  </si>
  <si>
    <t>Stadswarmte</t>
  </si>
  <si>
    <t>Vliegreizen</t>
  </si>
  <si>
    <t>Zakelijk vervoer privéauto's</t>
  </si>
  <si>
    <t>scope I</t>
  </si>
  <si>
    <t>Scope II</t>
  </si>
  <si>
    <t>totaal</t>
  </si>
  <si>
    <t>1 t/m 4</t>
  </si>
  <si>
    <t>5 t/m 8</t>
  </si>
  <si>
    <t>1 t/m 8</t>
  </si>
  <si>
    <t>Dura Vermeer Bouw Rotterdam BV</t>
  </si>
  <si>
    <t xml:space="preserve"> H12010</t>
  </si>
  <si>
    <t>H12011</t>
  </si>
  <si>
    <t>2009 Basisjaar</t>
  </si>
  <si>
    <t>Groepen</t>
  </si>
  <si>
    <t>CO2</t>
  </si>
  <si>
    <t>%</t>
  </si>
  <si>
    <t>CO2/FTE</t>
  </si>
  <si>
    <t>Scope 1</t>
  </si>
  <si>
    <t>Scope 2</t>
  </si>
  <si>
    <t>Vergelijk</t>
  </si>
  <si>
    <t>CO2 per FTE</t>
  </si>
  <si>
    <t>Daling t.o.v. 2009 CO2 per FTE in %</t>
  </si>
  <si>
    <t>Daling t.o.v. 2010 CO2 per FTE in %</t>
  </si>
  <si>
    <r>
      <t>CO2 data-</t>
    </r>
    <r>
      <rPr>
        <sz val="20"/>
        <color rgb="FFFF0000"/>
        <rFont val="Calibri"/>
        <family val="2"/>
        <scheme val="minor"/>
      </rPr>
      <t>Rotterdam</t>
    </r>
    <r>
      <rPr>
        <sz val="20"/>
        <color rgb="FF000000"/>
        <rFont val="Calibri"/>
        <family val="2"/>
        <scheme val="minor"/>
      </rPr>
      <t>-2012</t>
    </r>
  </si>
  <si>
    <t>K1 2012</t>
  </si>
  <si>
    <t>K2 2012</t>
  </si>
  <si>
    <t>K3 2012</t>
  </si>
  <si>
    <t>CO2 in ton</t>
  </si>
  <si>
    <t>in kg</t>
  </si>
  <si>
    <t>Afval data-rotterdam-2011</t>
  </si>
  <si>
    <t>In KG</t>
  </si>
  <si>
    <t>Gewichten in KG</t>
  </si>
  <si>
    <t>Soort afval</t>
  </si>
  <si>
    <t>Gewicht in KG</t>
  </si>
  <si>
    <t>CO 2 besparing door afval scheiding</t>
  </si>
  <si>
    <t>invoer in KG</t>
  </si>
  <si>
    <t>Gerecycled in KG</t>
  </si>
  <si>
    <t>CO2 besparing in KG</t>
  </si>
  <si>
    <t>Bedrijfsafval</t>
  </si>
  <si>
    <t>Papier en Karton</t>
  </si>
  <si>
    <t>Bouw en sloop</t>
  </si>
  <si>
    <t>Hout A+B</t>
  </si>
  <si>
    <t>Folie/Plastic</t>
  </si>
  <si>
    <t>Bespaard ton CO2</t>
  </si>
  <si>
    <t>Bouw sloop</t>
  </si>
  <si>
    <t>Papier en karton</t>
  </si>
  <si>
    <t>besparing KG co2 per kg afval</t>
  </si>
  <si>
    <t>Totaal bespaard</t>
  </si>
  <si>
    <t>Project 3</t>
  </si>
  <si>
    <t>Project 2</t>
  </si>
  <si>
    <t>enz</t>
  </si>
  <si>
    <t>Bespaard kg CO2</t>
  </si>
  <si>
    <t>Groep</t>
  </si>
  <si>
    <t>Ton CO2</t>
  </si>
  <si>
    <t>Lease autos</t>
  </si>
  <si>
    <t>te filteren</t>
  </si>
  <si>
    <t xml:space="preserve">Aantal benodigde bomen om de </t>
  </si>
  <si>
    <r>
      <t>geproduceerde CO</t>
    </r>
    <r>
      <rPr>
        <sz val="6"/>
        <color theme="1"/>
        <rFont val="Calibri"/>
        <family val="2"/>
        <scheme val="minor"/>
      </rPr>
      <t>2</t>
    </r>
    <r>
      <rPr>
        <sz val="11"/>
        <color theme="1"/>
        <rFont val="Calibri"/>
        <family val="2"/>
        <scheme val="minor"/>
      </rPr>
      <t xml:space="preserve"> uit de lucht </t>
    </r>
  </si>
  <si>
    <t>Bomen nodig</t>
  </si>
  <si>
    <t>Benodigd grond oppervlak voor bomen</t>
  </si>
  <si>
    <t>m2 grondoppervlak nodig</t>
  </si>
  <si>
    <t>Hectare</t>
  </si>
  <si>
    <t>Voetbalvelden</t>
  </si>
  <si>
    <t>K4 2012</t>
  </si>
  <si>
    <t>totaal 2012</t>
  </si>
  <si>
    <t>Totaal 2012</t>
  </si>
  <si>
    <t>CO2 bespaard door reductie maatergelen</t>
  </si>
  <si>
    <t>Reductie maatregel</t>
  </si>
  <si>
    <t>Ton CO2 bespaard</t>
  </si>
  <si>
    <t>OV</t>
  </si>
  <si>
    <t>Afval scheiding</t>
  </si>
  <si>
    <t>Video conferance</t>
  </si>
  <si>
    <t>Totaal reductie</t>
  </si>
  <si>
    <t>Fietsplan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</si>
</sst>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b/>
      <sz val="11"/>
      <color theme="0"/>
      <name val="Calibri"/>
      <family val="2"/>
      <scheme val="minor"/>
    </font>
    <font>
      <b/>
      <sz val="20"/>
      <color theme="1"/>
      <name val="Calibri"/>
      <family val="2"/>
      <scheme val="minor"/>
    </font>
    <font>
      <b/>
      <sz val="15"/>
      <color theme="0"/>
      <name val="Calibri"/>
      <family val="2"/>
      <scheme val="minor"/>
    </font>
    <font>
      <b/>
      <sz val="15"/>
      <color theme="1"/>
      <name val="Calibri"/>
      <family val="2"/>
      <scheme val="minor"/>
    </font>
    <font>
      <sz val="18"/>
      <color theme="1"/>
      <name val="Calibri"/>
      <family val="2"/>
      <scheme val="minor"/>
    </font>
    <font>
      <b/>
      <sz val="10"/>
      <color indexed="9"/>
      <name val="Arial"/>
      <family val="2"/>
    </font>
    <font>
      <sz val="10"/>
      <name val="Arial"/>
      <family val="2"/>
    </font>
    <font>
      <sz val="20"/>
      <color rgb="FF000000"/>
      <name val="Calibri"/>
      <family val="2"/>
      <scheme val="minor"/>
    </font>
    <font>
      <sz val="20"/>
      <color rgb="FFFF0000"/>
      <name val="Calibri"/>
      <family val="2"/>
      <scheme val="minor"/>
    </font>
    <font>
      <sz val="20"/>
      <color theme="1"/>
      <name val="Calibri"/>
      <family val="2"/>
      <scheme val="minor"/>
    </font>
    <font>
      <u/>
      <sz val="11"/>
      <color theme="10"/>
      <name val="Calibri"/>
      <family val="2"/>
      <scheme val="minor"/>
    </font>
    <font>
      <b/>
      <sz val="14"/>
      <color theme="1"/>
      <name val="Calibri"/>
      <family val="2"/>
      <scheme val="minor"/>
    </font>
    <font>
      <sz val="10"/>
      <name val="Arial"/>
    </font>
    <font>
      <sz val="10"/>
      <color indexed="13"/>
      <name val="Arial"/>
    </font>
    <font>
      <b/>
      <sz val="10"/>
      <name val="Arial"/>
      <family val="2"/>
    </font>
    <font>
      <b/>
      <sz val="11"/>
      <color theme="1"/>
      <name val="Calibri"/>
      <family val="2"/>
      <scheme val="minor"/>
    </font>
    <font>
      <sz val="11"/>
      <color theme="0"/>
      <name val="Calibri"/>
      <family val="2"/>
      <scheme val="minor"/>
    </font>
    <font>
      <sz val="6"/>
      <color theme="1"/>
      <name val="Calibri"/>
      <family val="2"/>
      <scheme val="minor"/>
    </font>
  </fonts>
  <fills count="11">
    <fill>
      <patternFill patternType="none"/>
    </fill>
    <fill>
      <patternFill patternType="gray125"/>
    </fill>
    <fill>
      <patternFill patternType="solid">
        <fgColor indexed="21"/>
        <bgColor indexed="64"/>
      </patternFill>
    </fill>
    <fill>
      <patternFill patternType="solid">
        <fgColor rgb="FFFFFF00"/>
        <bgColor indexed="64"/>
      </patternFill>
    </fill>
    <fill>
      <patternFill patternType="solid">
        <fgColor indexed="22"/>
        <bgColor indexed="64"/>
      </patternFill>
    </fill>
    <fill>
      <patternFill patternType="solid">
        <fgColor indexed="17"/>
        <bgColor indexed="64"/>
      </patternFill>
    </fill>
    <fill>
      <patternFill patternType="solid">
        <fgColor indexed="9"/>
        <bgColor indexed="64"/>
      </patternFill>
    </fill>
    <fill>
      <patternFill patternType="solid">
        <fgColor indexed="15"/>
        <bgColor indexed="64"/>
      </patternFill>
    </fill>
    <fill>
      <patternFill patternType="solid">
        <fgColor indexed="50"/>
        <bgColor indexed="64"/>
      </patternFill>
    </fill>
    <fill>
      <patternFill patternType="solid">
        <fgColor indexed="13"/>
        <bgColor indexed="64"/>
      </patternFill>
    </fill>
    <fill>
      <patternFill patternType="solid">
        <fgColor indexed="57"/>
        <bgColor indexed="64"/>
      </patternFill>
    </fill>
  </fills>
  <borders count="6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diagonal/>
    </border>
    <border>
      <left style="thin">
        <color indexed="64"/>
      </left>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3">
    <xf numFmtId="0" fontId="0" fillId="0" borderId="0"/>
    <xf numFmtId="0" fontId="7" fillId="0" borderId="0"/>
    <xf numFmtId="0" fontId="11" fillId="0" borderId="0" applyNumberFormat="0" applyFill="0" applyBorder="0" applyAlignment="0" applyProtection="0"/>
  </cellStyleXfs>
  <cellXfs count="200">
    <xf numFmtId="0" fontId="0" fillId="0" borderId="0" xfId="0"/>
    <xf numFmtId="0" fontId="0" fillId="0" borderId="0" xfId="0" applyAlignment="1">
      <alignment vertical="top"/>
    </xf>
    <xf numFmtId="0" fontId="0" fillId="0" borderId="0" xfId="0" applyAlignment="1">
      <alignment horizont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center" vertical="center"/>
    </xf>
    <xf numFmtId="0" fontId="0" fillId="0" borderId="0" xfId="0" applyAlignment="1">
      <alignment horizontal="center" vertical="center"/>
    </xf>
    <xf numFmtId="0" fontId="1" fillId="0" borderId="0" xfId="0" applyFont="1" applyAlignment="1">
      <alignment horizontal="left" vertical="center"/>
    </xf>
    <xf numFmtId="0" fontId="0" fillId="0" borderId="0" xfId="0" applyFill="1"/>
    <xf numFmtId="0" fontId="5" fillId="0" borderId="0" xfId="0" applyFont="1" applyAlignment="1">
      <alignment horizontal="center"/>
    </xf>
    <xf numFmtId="0" fontId="0" fillId="0" borderId="0" xfId="0" applyBorder="1"/>
    <xf numFmtId="0" fontId="8" fillId="0" borderId="0" xfId="0" applyFont="1" applyAlignment="1">
      <alignment horizontal="center"/>
    </xf>
    <xf numFmtId="0" fontId="0" fillId="0" borderId="4" xfId="0" applyBorder="1"/>
    <xf numFmtId="0" fontId="0" fillId="0" borderId="6" xfId="0" applyBorder="1"/>
    <xf numFmtId="0" fontId="0" fillId="0" borderId="8" xfId="0" applyBorder="1"/>
    <xf numFmtId="0" fontId="0" fillId="0" borderId="7" xfId="0" applyBorder="1"/>
    <xf numFmtId="0" fontId="0" fillId="0" borderId="9" xfId="0" applyBorder="1"/>
    <xf numFmtId="0" fontId="0" fillId="0" borderId="11" xfId="0" applyBorder="1"/>
    <xf numFmtId="0" fontId="0" fillId="0" borderId="4" xfId="0" applyBorder="1" applyAlignment="1">
      <alignment horizontal="center" wrapText="1"/>
    </xf>
    <xf numFmtId="0" fontId="0" fillId="0" borderId="6" xfId="0" applyBorder="1" applyAlignment="1">
      <alignment horizontal="center" wrapText="1"/>
    </xf>
    <xf numFmtId="0" fontId="0" fillId="0" borderId="12" xfId="0" applyBorder="1"/>
    <xf numFmtId="0" fontId="0" fillId="0" borderId="13" xfId="0" applyBorder="1"/>
    <xf numFmtId="0" fontId="0" fillId="0" borderId="14" xfId="0" applyBorder="1"/>
    <xf numFmtId="0" fontId="0" fillId="0" borderId="15" xfId="0" applyBorder="1"/>
    <xf numFmtId="0" fontId="0" fillId="0" borderId="3" xfId="0" applyBorder="1"/>
    <xf numFmtId="0" fontId="10" fillId="0" borderId="0" xfId="0" applyFont="1"/>
    <xf numFmtId="0" fontId="0" fillId="0" borderId="5" xfId="0" applyBorder="1"/>
    <xf numFmtId="0" fontId="0" fillId="0" borderId="10" xfId="0" applyBorder="1"/>
    <xf numFmtId="0" fontId="0" fillId="4" borderId="16" xfId="0" applyFill="1" applyBorder="1"/>
    <xf numFmtId="0" fontId="0" fillId="0" borderId="16" xfId="0" applyFill="1" applyBorder="1"/>
    <xf numFmtId="3" fontId="13" fillId="4" borderId="16" xfId="0" applyNumberFormat="1" applyFont="1" applyFill="1" applyBorder="1" applyProtection="1">
      <protection locked="0"/>
    </xf>
    <xf numFmtId="3" fontId="7" fillId="4" borderId="16" xfId="0" applyNumberFormat="1" applyFont="1" applyFill="1" applyBorder="1" applyProtection="1">
      <protection locked="0"/>
    </xf>
    <xf numFmtId="3" fontId="13" fillId="0" borderId="16" xfId="0" applyNumberFormat="1" applyFont="1" applyBorder="1" applyProtection="1">
      <protection locked="0"/>
    </xf>
    <xf numFmtId="3" fontId="13" fillId="4" borderId="17" xfId="0" applyNumberFormat="1" applyFont="1" applyFill="1" applyBorder="1" applyProtection="1">
      <protection locked="0"/>
    </xf>
    <xf numFmtId="3" fontId="13" fillId="0" borderId="17" xfId="0" applyNumberFormat="1" applyFont="1" applyBorder="1" applyProtection="1">
      <protection locked="0"/>
    </xf>
    <xf numFmtId="3" fontId="0" fillId="0" borderId="12" xfId="0" applyNumberFormat="1" applyBorder="1"/>
    <xf numFmtId="3" fontId="0" fillId="0" borderId="13" xfId="0" applyNumberFormat="1" applyBorder="1"/>
    <xf numFmtId="10" fontId="0" fillId="0" borderId="12" xfId="0" applyNumberFormat="1" applyBorder="1"/>
    <xf numFmtId="10" fontId="0" fillId="0" borderId="13" xfId="0" applyNumberFormat="1" applyBorder="1"/>
    <xf numFmtId="9" fontId="0" fillId="0" borderId="12" xfId="0" applyNumberFormat="1" applyBorder="1"/>
    <xf numFmtId="0" fontId="0" fillId="0" borderId="18" xfId="0" applyFill="1" applyBorder="1"/>
    <xf numFmtId="3" fontId="13" fillId="0" borderId="18" xfId="0" applyNumberFormat="1" applyFont="1" applyBorder="1" applyProtection="1">
      <protection locked="0"/>
    </xf>
    <xf numFmtId="3" fontId="13" fillId="0" borderId="19" xfId="0" applyNumberFormat="1" applyFont="1" applyBorder="1" applyProtection="1">
      <protection locked="0"/>
    </xf>
    <xf numFmtId="3" fontId="0" fillId="0" borderId="20" xfId="0" applyNumberFormat="1" applyBorder="1"/>
    <xf numFmtId="3" fontId="0" fillId="0" borderId="21" xfId="0" applyNumberFormat="1" applyBorder="1"/>
    <xf numFmtId="10" fontId="0" fillId="0" borderId="20" xfId="0" applyNumberFormat="1" applyBorder="1"/>
    <xf numFmtId="10" fontId="0" fillId="0" borderId="21" xfId="0" applyNumberFormat="1" applyBorder="1"/>
    <xf numFmtId="0" fontId="0" fillId="3" borderId="3" xfId="0" applyFill="1" applyBorder="1"/>
    <xf numFmtId="3" fontId="0" fillId="3" borderId="3" xfId="0" applyNumberFormat="1" applyFill="1" applyBorder="1"/>
    <xf numFmtId="10" fontId="0" fillId="3" borderId="20" xfId="0" applyNumberFormat="1" applyFill="1" applyBorder="1"/>
    <xf numFmtId="10" fontId="0" fillId="3" borderId="21" xfId="0" applyNumberFormat="1" applyFill="1" applyBorder="1"/>
    <xf numFmtId="10" fontId="0" fillId="0" borderId="20" xfId="0" applyNumberFormat="1" applyFill="1" applyBorder="1"/>
    <xf numFmtId="10" fontId="0" fillId="0" borderId="21" xfId="0" applyNumberFormat="1" applyFill="1" applyBorder="1"/>
    <xf numFmtId="10" fontId="0" fillId="3" borderId="22" xfId="0" applyNumberFormat="1" applyFill="1" applyBorder="1"/>
    <xf numFmtId="10" fontId="0" fillId="3" borderId="23" xfId="0" applyNumberFormat="1" applyFill="1" applyBorder="1"/>
    <xf numFmtId="0" fontId="0" fillId="0" borderId="16" xfId="0" applyBorder="1"/>
    <xf numFmtId="0" fontId="0" fillId="0" borderId="24" xfId="0" applyBorder="1"/>
    <xf numFmtId="0" fontId="8" fillId="0" borderId="0" xfId="0" applyFont="1" applyAlignment="1"/>
    <xf numFmtId="0" fontId="14" fillId="5" borderId="5" xfId="0" applyFont="1" applyFill="1" applyBorder="1" applyAlignment="1">
      <alignment horizontal="center" vertical="center" wrapText="1"/>
    </xf>
    <xf numFmtId="0" fontId="14" fillId="5" borderId="5" xfId="0" applyFont="1" applyFill="1" applyBorder="1" applyAlignment="1">
      <alignment vertical="center" wrapText="1"/>
    </xf>
    <xf numFmtId="0" fontId="15" fillId="6" borderId="0" xfId="0" applyFont="1" applyFill="1" applyBorder="1" applyAlignment="1">
      <alignment horizontal="center"/>
    </xf>
    <xf numFmtId="0" fontId="15" fillId="6" borderId="0" xfId="0" applyFont="1" applyFill="1" applyBorder="1"/>
    <xf numFmtId="0" fontId="15" fillId="6" borderId="0" xfId="1" applyFont="1" applyFill="1" applyBorder="1" applyProtection="1">
      <protection locked="0"/>
    </xf>
    <xf numFmtId="0" fontId="0" fillId="6" borderId="16" xfId="0" applyFill="1" applyBorder="1" applyAlignment="1">
      <alignment horizontal="right"/>
    </xf>
    <xf numFmtId="0" fontId="0" fillId="6" borderId="16" xfId="0" applyFill="1" applyBorder="1"/>
    <xf numFmtId="0" fontId="0" fillId="7" borderId="16" xfId="0" applyFill="1" applyBorder="1" applyAlignment="1">
      <alignment horizontal="center"/>
    </xf>
    <xf numFmtId="164" fontId="0" fillId="6" borderId="16" xfId="0" applyNumberFormat="1" applyFill="1" applyBorder="1" applyAlignment="1">
      <alignment horizontal="center"/>
    </xf>
    <xf numFmtId="164" fontId="0" fillId="6" borderId="25" xfId="0" applyNumberFormat="1" applyFill="1" applyBorder="1"/>
    <xf numFmtId="0" fontId="0" fillId="0" borderId="16" xfId="0" applyFill="1" applyBorder="1" applyAlignment="1">
      <alignment horizontal="center"/>
    </xf>
    <xf numFmtId="0" fontId="0" fillId="6" borderId="16" xfId="0" applyFill="1" applyBorder="1" applyAlignment="1">
      <alignment horizontal="center"/>
    </xf>
    <xf numFmtId="164" fontId="0" fillId="8" borderId="16" xfId="0" applyNumberFormat="1" applyFill="1" applyBorder="1" applyAlignment="1">
      <alignment horizontal="center"/>
    </xf>
    <xf numFmtId="164" fontId="0" fillId="0" borderId="16" xfId="0" applyNumberFormat="1" applyFill="1" applyBorder="1" applyAlignment="1">
      <alignment horizontal="center"/>
    </xf>
    <xf numFmtId="164" fontId="0" fillId="9" borderId="16" xfId="0" applyNumberFormat="1" applyFill="1" applyBorder="1" applyAlignment="1">
      <alignment horizontal="center"/>
    </xf>
    <xf numFmtId="164" fontId="0" fillId="6" borderId="26" xfId="0" applyNumberFormat="1" applyFill="1" applyBorder="1"/>
    <xf numFmtId="0" fontId="0" fillId="9" borderId="16" xfId="0" applyFill="1" applyBorder="1" applyAlignment="1">
      <alignment horizontal="left"/>
    </xf>
    <xf numFmtId="0" fontId="0" fillId="10" borderId="16" xfId="0" applyFill="1" applyBorder="1"/>
    <xf numFmtId="0" fontId="0" fillId="0" borderId="16" xfId="0" applyBorder="1" applyAlignment="1">
      <alignment horizontal="center"/>
    </xf>
    <xf numFmtId="0" fontId="0" fillId="0" borderId="18" xfId="0" applyBorder="1"/>
    <xf numFmtId="164" fontId="0" fillId="0" borderId="16" xfId="0" applyNumberFormat="1" applyBorder="1"/>
    <xf numFmtId="0" fontId="0" fillId="0" borderId="26" xfId="0" applyBorder="1"/>
    <xf numFmtId="0" fontId="0" fillId="10" borderId="16" xfId="0" applyFill="1" applyBorder="1" applyAlignment="1">
      <alignment horizontal="left"/>
    </xf>
    <xf numFmtId="0" fontId="0" fillId="9" borderId="16" xfId="0" applyFill="1" applyBorder="1"/>
    <xf numFmtId="0" fontId="0" fillId="0" borderId="27" xfId="0" applyBorder="1"/>
    <xf numFmtId="0" fontId="7" fillId="9" borderId="16" xfId="0" applyFont="1" applyFill="1" applyBorder="1" applyAlignment="1">
      <alignment horizontal="left"/>
    </xf>
    <xf numFmtId="0" fontId="7" fillId="0" borderId="27" xfId="0" applyFont="1" applyBorder="1"/>
    <xf numFmtId="0" fontId="0" fillId="0" borderId="28" xfId="0" applyBorder="1"/>
    <xf numFmtId="0" fontId="0" fillId="9" borderId="27" xfId="0" applyFill="1" applyBorder="1"/>
    <xf numFmtId="0" fontId="0" fillId="10" borderId="27" xfId="0" applyFill="1" applyBorder="1"/>
    <xf numFmtId="0" fontId="0" fillId="0" borderId="16" xfId="0" applyBorder="1" applyAlignment="1">
      <alignment horizontal="right"/>
    </xf>
    <xf numFmtId="0" fontId="0" fillId="0" borderId="0" xfId="0" applyFill="1" applyBorder="1"/>
    <xf numFmtId="0" fontId="14" fillId="0" borderId="0" xfId="0" applyFont="1" applyFill="1" applyBorder="1" applyAlignment="1">
      <alignment vertical="center"/>
    </xf>
    <xf numFmtId="0" fontId="15" fillId="0" borderId="0" xfId="1" applyFont="1" applyFill="1" applyBorder="1" applyProtection="1">
      <protection locked="0"/>
    </xf>
    <xf numFmtId="0" fontId="14" fillId="0" borderId="25" xfId="0" applyFont="1" applyFill="1" applyBorder="1" applyAlignment="1">
      <alignment vertical="center"/>
    </xf>
    <xf numFmtId="9" fontId="0" fillId="0" borderId="0" xfId="0" applyNumberFormat="1" applyFill="1" applyBorder="1" applyAlignment="1">
      <alignment horizontal="center"/>
    </xf>
    <xf numFmtId="0" fontId="16" fillId="0" borderId="3" xfId="0" applyFont="1" applyBorder="1" applyAlignment="1">
      <alignment horizontal="right"/>
    </xf>
    <xf numFmtId="0" fontId="16" fillId="0" borderId="3" xfId="0" applyFont="1" applyBorder="1"/>
    <xf numFmtId="10" fontId="0" fillId="0" borderId="0" xfId="0" applyNumberFormat="1" applyFill="1" applyBorder="1"/>
    <xf numFmtId="0" fontId="0" fillId="0" borderId="24" xfId="0" applyFill="1" applyBorder="1"/>
    <xf numFmtId="0" fontId="16" fillId="0" borderId="3" xfId="0" applyFont="1" applyFill="1" applyBorder="1"/>
    <xf numFmtId="0" fontId="16" fillId="0" borderId="29" xfId="0" applyFont="1" applyFill="1" applyBorder="1"/>
    <xf numFmtId="10" fontId="16" fillId="0" borderId="3" xfId="0" applyNumberFormat="1" applyFont="1" applyFill="1" applyBorder="1"/>
    <xf numFmtId="0" fontId="0" fillId="0" borderId="24" xfId="0" applyNumberFormat="1" applyFill="1" applyBorder="1"/>
    <xf numFmtId="0" fontId="0" fillId="0" borderId="16" xfId="0" applyNumberFormat="1" applyFill="1" applyBorder="1"/>
    <xf numFmtId="0" fontId="0" fillId="3" borderId="13" xfId="0" applyFill="1" applyBorder="1"/>
    <xf numFmtId="0" fontId="0" fillId="3" borderId="2" xfId="0" applyFill="1" applyBorder="1" applyAlignment="1">
      <alignment horizontal="center"/>
    </xf>
    <xf numFmtId="0" fontId="11" fillId="0" borderId="0" xfId="2"/>
    <xf numFmtId="0" fontId="0" fillId="3" borderId="50" xfId="0" applyFill="1" applyBorder="1"/>
    <xf numFmtId="0" fontId="17" fillId="0" borderId="0" xfId="0" applyFont="1"/>
    <xf numFmtId="0" fontId="0" fillId="3" borderId="51" xfId="0" applyFill="1" applyBorder="1"/>
    <xf numFmtId="0" fontId="0" fillId="3" borderId="52" xfId="0" applyFill="1" applyBorder="1"/>
    <xf numFmtId="0" fontId="0" fillId="3" borderId="56" xfId="0" applyFill="1" applyBorder="1"/>
    <xf numFmtId="0" fontId="0" fillId="3" borderId="53" xfId="0" applyFill="1" applyBorder="1" applyAlignment="1">
      <alignment horizontal="left"/>
    </xf>
    <xf numFmtId="0" fontId="0" fillId="3" borderId="54" xfId="0" applyFill="1" applyBorder="1" applyAlignment="1">
      <alignment horizontal="left"/>
    </xf>
    <xf numFmtId="0" fontId="0" fillId="3" borderId="55" xfId="0" applyFill="1" applyBorder="1" applyAlignment="1">
      <alignment horizontal="left"/>
    </xf>
    <xf numFmtId="1" fontId="0" fillId="3" borderId="3" xfId="0" applyNumberFormat="1" applyFill="1" applyBorder="1" applyAlignment="1"/>
    <xf numFmtId="0" fontId="0" fillId="3" borderId="57" xfId="0" applyFill="1" applyBorder="1"/>
    <xf numFmtId="0" fontId="0" fillId="0" borderId="1" xfId="0" applyBorder="1" applyAlignment="1">
      <alignment horizontal="center"/>
    </xf>
    <xf numFmtId="0" fontId="0" fillId="0" borderId="8" xfId="0" applyBorder="1" applyAlignment="1"/>
    <xf numFmtId="0" fontId="0" fillId="0" borderId="9" xfId="0" applyBorder="1" applyAlignment="1"/>
    <xf numFmtId="0" fontId="0" fillId="0" borderId="4" xfId="0" applyBorder="1" applyAlignment="1">
      <alignment horizontal="left"/>
    </xf>
    <xf numFmtId="0" fontId="0" fillId="0" borderId="3"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0" fillId="0" borderId="57" xfId="0" applyBorder="1" applyAlignment="1">
      <alignment horizontal="center"/>
    </xf>
    <xf numFmtId="0" fontId="0" fillId="3" borderId="20" xfId="0" applyFill="1" applyBorder="1"/>
    <xf numFmtId="0" fontId="0" fillId="3" borderId="41" xfId="0" applyFill="1" applyBorder="1"/>
    <xf numFmtId="0" fontId="0" fillId="3" borderId="49" xfId="0" applyFill="1" applyBorder="1"/>
    <xf numFmtId="0" fontId="0" fillId="3" borderId="12" xfId="0" applyFill="1" applyBorder="1"/>
    <xf numFmtId="0" fontId="0" fillId="3" borderId="42" xfId="0" applyFill="1" applyBorder="1"/>
    <xf numFmtId="0" fontId="0" fillId="3" borderId="38" xfId="0" applyFill="1" applyBorder="1"/>
    <xf numFmtId="0" fontId="0" fillId="3" borderId="14" xfId="0" applyFill="1" applyBorder="1"/>
    <xf numFmtId="0" fontId="0" fillId="3" borderId="16" xfId="0" applyFill="1" applyBorder="1"/>
    <xf numFmtId="0" fontId="0" fillId="3" borderId="27" xfId="0" applyFill="1" applyBorder="1"/>
    <xf numFmtId="0" fontId="0" fillId="3" borderId="43" xfId="0" applyFill="1" applyBorder="1"/>
    <xf numFmtId="0" fontId="0" fillId="3" borderId="15" xfId="0" applyFill="1" applyBorder="1"/>
    <xf numFmtId="0" fontId="0" fillId="3" borderId="44" xfId="0" applyFill="1" applyBorder="1"/>
    <xf numFmtId="0" fontId="0" fillId="3" borderId="47" xfId="0" applyFill="1" applyBorder="1"/>
    <xf numFmtId="0" fontId="0" fillId="3" borderId="45" xfId="0" applyFill="1" applyBorder="1"/>
    <xf numFmtId="0" fontId="2" fillId="0" borderId="0" xfId="0" applyFont="1" applyFill="1" applyAlignment="1">
      <alignment horizontal="left" textRotation="90"/>
    </xf>
    <xf numFmtId="0" fontId="0" fillId="0" borderId="0" xfId="0" applyFill="1" applyAlignment="1">
      <alignment horizontal="left" textRotation="90"/>
    </xf>
    <xf numFmtId="0" fontId="0" fillId="0" borderId="0" xfId="0" applyAlignment="1">
      <alignment horizontal="left" textRotation="90" wrapText="1"/>
    </xf>
    <xf numFmtId="0" fontId="0" fillId="0" borderId="0" xfId="0" applyAlignment="1">
      <alignment horizontal="left" textRotation="90"/>
    </xf>
    <xf numFmtId="0" fontId="2" fillId="0" borderId="0" xfId="0" applyFont="1" applyAlignment="1">
      <alignment horizontal="left" textRotation="90"/>
    </xf>
    <xf numFmtId="0" fontId="0" fillId="3" borderId="1" xfId="0" applyFill="1" applyBorder="1" applyAlignment="1">
      <alignment horizontal="center"/>
    </xf>
    <xf numFmtId="0" fontId="0" fillId="3" borderId="29" xfId="0" applyFill="1" applyBorder="1" applyAlignment="1">
      <alignment horizontal="center"/>
    </xf>
    <xf numFmtId="0" fontId="0" fillId="3" borderId="2" xfId="0" applyFill="1" applyBorder="1" applyAlignment="1">
      <alignment horizontal="center"/>
    </xf>
    <xf numFmtId="0" fontId="0" fillId="3" borderId="31" xfId="0" applyFill="1" applyBorder="1" applyAlignment="1">
      <alignment horizontal="center"/>
    </xf>
    <xf numFmtId="0" fontId="0" fillId="3" borderId="32" xfId="0" applyFill="1" applyBorder="1" applyAlignment="1">
      <alignment horizontal="center"/>
    </xf>
    <xf numFmtId="0" fontId="0" fillId="3" borderId="38" xfId="0" applyFill="1" applyBorder="1" applyAlignment="1">
      <alignment horizontal="center"/>
    </xf>
    <xf numFmtId="0" fontId="0" fillId="3" borderId="33" xfId="0" applyFill="1" applyBorder="1" applyAlignment="1">
      <alignment horizontal="center"/>
    </xf>
    <xf numFmtId="0" fontId="0" fillId="3" borderId="34" xfId="0" applyFill="1" applyBorder="1" applyAlignment="1">
      <alignment horizontal="center"/>
    </xf>
    <xf numFmtId="0" fontId="0" fillId="3" borderId="30" xfId="0" applyFill="1" applyBorder="1" applyAlignment="1">
      <alignment horizontal="center"/>
    </xf>
    <xf numFmtId="0" fontId="0" fillId="3" borderId="35" xfId="0" applyFill="1" applyBorder="1" applyAlignment="1">
      <alignment horizontal="center"/>
    </xf>
    <xf numFmtId="0" fontId="0" fillId="3" borderId="36" xfId="0" applyFill="1" applyBorder="1" applyAlignment="1">
      <alignment horizontal="center"/>
    </xf>
    <xf numFmtId="0" fontId="0" fillId="3" borderId="46" xfId="0" applyFill="1" applyBorder="1" applyAlignment="1">
      <alignment horizontal="center"/>
    </xf>
    <xf numFmtId="0" fontId="0" fillId="3" borderId="48"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14" xfId="0" applyFill="1" applyBorder="1" applyAlignment="1">
      <alignment horizontal="center"/>
    </xf>
    <xf numFmtId="0" fontId="0" fillId="3" borderId="16" xfId="0" applyFill="1" applyBorder="1" applyAlignment="1">
      <alignment horizontal="center"/>
    </xf>
    <xf numFmtId="0" fontId="0" fillId="3" borderId="43" xfId="0" applyFill="1" applyBorder="1" applyAlignment="1">
      <alignment horizontal="center"/>
    </xf>
    <xf numFmtId="0" fontId="0" fillId="3" borderId="34" xfId="0" applyFill="1" applyBorder="1" applyAlignment="1">
      <alignment horizontal="left"/>
    </xf>
    <xf numFmtId="0" fontId="0" fillId="3" borderId="30" xfId="0" applyFill="1" applyBorder="1" applyAlignment="1">
      <alignment horizontal="left"/>
    </xf>
    <xf numFmtId="0" fontId="0" fillId="3" borderId="46" xfId="0" applyFill="1" applyBorder="1" applyAlignment="1">
      <alignment horizontal="left"/>
    </xf>
    <xf numFmtId="0" fontId="0" fillId="3" borderId="4" xfId="0" applyFill="1" applyBorder="1" applyAlignment="1">
      <alignment horizontal="left"/>
    </xf>
    <xf numFmtId="0" fontId="0" fillId="3" borderId="5" xfId="0" applyFill="1" applyBorder="1" applyAlignment="1">
      <alignment horizontal="left"/>
    </xf>
    <xf numFmtId="0" fontId="0" fillId="3" borderId="6" xfId="0" applyFill="1" applyBorder="1" applyAlignment="1">
      <alignment horizontal="left"/>
    </xf>
    <xf numFmtId="0" fontId="0" fillId="3" borderId="35" xfId="0" applyFill="1" applyBorder="1" applyAlignment="1">
      <alignment horizontal="left"/>
    </xf>
    <xf numFmtId="0" fontId="0" fillId="3" borderId="36" xfId="0" applyFill="1" applyBorder="1" applyAlignment="1">
      <alignment horizontal="left"/>
    </xf>
    <xf numFmtId="0" fontId="0" fillId="3" borderId="48" xfId="0" applyFill="1" applyBorder="1" applyAlignment="1">
      <alignment horizontal="left"/>
    </xf>
    <xf numFmtId="0" fontId="0" fillId="3" borderId="8" xfId="0" applyFill="1" applyBorder="1" applyAlignment="1">
      <alignment horizontal="left"/>
    </xf>
    <xf numFmtId="0" fontId="0" fillId="3" borderId="0" xfId="0" applyFill="1" applyBorder="1" applyAlignment="1">
      <alignment horizontal="left"/>
    </xf>
    <xf numFmtId="0" fontId="0" fillId="3" borderId="7" xfId="0" applyFill="1" applyBorder="1" applyAlignment="1">
      <alignment horizontal="left"/>
    </xf>
    <xf numFmtId="0" fontId="0" fillId="3" borderId="9" xfId="0" applyFill="1" applyBorder="1" applyAlignment="1">
      <alignment horizontal="left"/>
    </xf>
    <xf numFmtId="0" fontId="0" fillId="3" borderId="10" xfId="0" applyFill="1" applyBorder="1" applyAlignment="1">
      <alignment horizontal="left"/>
    </xf>
    <xf numFmtId="0" fontId="0" fillId="3" borderId="11" xfId="0" applyFill="1" applyBorder="1" applyAlignment="1">
      <alignment horizontal="left"/>
    </xf>
    <xf numFmtId="1" fontId="0" fillId="3" borderId="1" xfId="0" applyNumberFormat="1" applyFill="1" applyBorder="1" applyAlignment="1">
      <alignment horizontal="center"/>
    </xf>
    <xf numFmtId="1" fontId="0" fillId="3" borderId="29" xfId="0" applyNumberFormat="1" applyFill="1" applyBorder="1" applyAlignment="1">
      <alignment horizontal="center"/>
    </xf>
    <xf numFmtId="1" fontId="0" fillId="3" borderId="2" xfId="0" applyNumberFormat="1" applyFill="1" applyBorder="1" applyAlignment="1">
      <alignment horizontal="center"/>
    </xf>
    <xf numFmtId="0" fontId="0" fillId="3" borderId="31" xfId="0" applyNumberFormat="1" applyFill="1" applyBorder="1" applyAlignment="1">
      <alignment horizontal="center"/>
    </xf>
    <xf numFmtId="0" fontId="0" fillId="3" borderId="32" xfId="0" applyNumberFormat="1" applyFill="1" applyBorder="1" applyAlignment="1">
      <alignment horizontal="center"/>
    </xf>
    <xf numFmtId="0" fontId="0" fillId="3" borderId="50" xfId="0" applyNumberFormat="1"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2" fillId="3" borderId="5" xfId="2" applyFont="1" applyFill="1" applyBorder="1" applyAlignment="1">
      <alignment horizontal="center"/>
    </xf>
    <xf numFmtId="0" fontId="0" fillId="3" borderId="25" xfId="0" applyFill="1" applyBorder="1" applyAlignment="1">
      <alignment horizontal="center"/>
    </xf>
    <xf numFmtId="0" fontId="0" fillId="3" borderId="37" xfId="0" applyFill="1" applyBorder="1" applyAlignment="1">
      <alignment horizontal="center"/>
    </xf>
    <xf numFmtId="0" fontId="0" fillId="3" borderId="24" xfId="0" applyFill="1" applyBorder="1" applyAlignment="1">
      <alignment horizontal="center"/>
    </xf>
    <xf numFmtId="0" fontId="0" fillId="3" borderId="40" xfId="0" applyFill="1" applyBorder="1" applyAlignment="1">
      <alignment horizontal="center"/>
    </xf>
    <xf numFmtId="0" fontId="0" fillId="3" borderId="39" xfId="0" applyFill="1" applyBorder="1" applyAlignment="1">
      <alignment horizontal="center"/>
    </xf>
    <xf numFmtId="0" fontId="0" fillId="3" borderId="50" xfId="0" applyFill="1" applyBorder="1" applyAlignment="1">
      <alignment horizontal="center"/>
    </xf>
    <xf numFmtId="0" fontId="0" fillId="3" borderId="9" xfId="0" applyFill="1" applyBorder="1" applyAlignment="1">
      <alignment horizontal="center"/>
    </xf>
    <xf numFmtId="0" fontId="0" fillId="3" borderId="11" xfId="0" applyFill="1" applyBorder="1" applyAlignment="1">
      <alignment horizontal="center"/>
    </xf>
    <xf numFmtId="0" fontId="6" fillId="2" borderId="1" xfId="0" applyFont="1" applyFill="1" applyBorder="1" applyAlignment="1">
      <alignment horizontal="center"/>
    </xf>
    <xf numFmtId="0" fontId="6" fillId="2" borderId="2" xfId="0" applyFont="1" applyFill="1" applyBorder="1" applyAlignment="1">
      <alignment horizontal="center"/>
    </xf>
    <xf numFmtId="0" fontId="8" fillId="0" borderId="0" xfId="0" applyFont="1" applyAlignment="1">
      <alignment horizontal="left"/>
    </xf>
    <xf numFmtId="0" fontId="0" fillId="0" borderId="0" xfId="0" applyAlignment="1">
      <alignment horizontal="center"/>
    </xf>
  </cellXfs>
  <cellStyles count="3">
    <cellStyle name="Hyperlink" xfId="2" builtinId="8"/>
    <cellStyle name="Standaard" xfId="0" builtinId="0"/>
    <cellStyle name="Standaard 2" xfId="1" xr:uid="{00000000-0005-0000-0000-000002000000}"/>
  </cellStyles>
  <dxfs count="0"/>
  <tableStyles count="0" defaultTableStyle="TableStyleMedium2" defaultPivotStyle="PivotStyleLight16"/>
  <colors>
    <mruColors>
      <color rgb="FF026E4D"/>
      <color rgb="FF002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6390066626287"/>
          <c:y val="3.2649194970031728E-2"/>
          <c:w val="0.53564110640016149"/>
          <c:h val="0.7794777294629216"/>
        </c:manualLayout>
      </c:layout>
      <c:pieChart>
        <c:varyColors val="1"/>
        <c:ser>
          <c:idx val="0"/>
          <c:order val="0"/>
          <c:dLbls>
            <c:spPr>
              <a:noFill/>
              <a:ln>
                <a:noFill/>
              </a:ln>
            </c:spPr>
            <c:txPr>
              <a:bodyPr/>
              <a:lstStyle/>
              <a:p>
                <a:pPr>
                  <a:defRPr sz="1100">
                    <a:solidFill>
                      <a:schemeClr val="bg1"/>
                    </a:solidFill>
                  </a:defRPr>
                </a:pPr>
                <a:endParaRPr lang="nl-NL"/>
              </a:p>
            </c:txPr>
            <c:showLegendKey val="0"/>
            <c:showVal val="0"/>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data'!$A$29:$A$34</c:f>
              <c:strCache>
                <c:ptCount val="6"/>
                <c:pt idx="0">
                  <c:v>ONGESORTEERD RESTAFVAL</c:v>
                </c:pt>
                <c:pt idx="1">
                  <c:v>PUIN / STEENACHTIG MAT.</c:v>
                </c:pt>
                <c:pt idx="2">
                  <c:v>PAPIER / KARTON </c:v>
                </c:pt>
                <c:pt idx="3">
                  <c:v>PLASTIC</c:v>
                </c:pt>
                <c:pt idx="4">
                  <c:v>HOUT </c:v>
                </c:pt>
                <c:pt idx="5">
                  <c:v>METALEN</c:v>
                </c:pt>
              </c:strCache>
            </c:strRef>
          </c:cat>
          <c:val>
            <c:numRef>
              <c:f>'Afval data'!$B$29:$B$34</c:f>
              <c:numCache>
                <c:formatCode>General</c:formatCode>
                <c:ptCount val="6"/>
                <c:pt idx="0">
                  <c:v>22</c:v>
                </c:pt>
                <c:pt idx="1">
                  <c:v>22</c:v>
                </c:pt>
                <c:pt idx="2">
                  <c:v>22</c:v>
                </c:pt>
                <c:pt idx="3">
                  <c:v>22</c:v>
                </c:pt>
                <c:pt idx="4">
                  <c:v>22</c:v>
                </c:pt>
                <c:pt idx="5">
                  <c:v>22</c:v>
                </c:pt>
              </c:numCache>
            </c:numRef>
          </c:val>
          <c:extLst>
            <c:ext xmlns:c16="http://schemas.microsoft.com/office/drawing/2014/chart" uri="{C3380CC4-5D6E-409C-BE32-E72D297353CC}">
              <c16:uniqueId val="{00000000-E3D0-4DAE-B37B-420B0D255237}"/>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59516019556904E-2"/>
          <c:y val="7.2815920828335032E-2"/>
          <c:w val="0.89275698122774616"/>
          <c:h val="0.42066101493208979"/>
        </c:manualLayout>
      </c:layout>
      <c:pieChart>
        <c:varyColors val="1"/>
        <c:ser>
          <c:idx val="0"/>
          <c:order val="0"/>
          <c:dLbls>
            <c:dLbl>
              <c:idx val="6"/>
              <c:layout>
                <c:manualLayout>
                  <c:x val="-0.21752178650111439"/>
                  <c:y val="5.1020153565520905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5F1-46A5-A279-42D06536AE5F}"/>
                </c:ext>
              </c:extLst>
            </c:dLbl>
            <c:dLbl>
              <c:idx val="7"/>
              <c:layout>
                <c:manualLayout>
                  <c:x val="-3.8406179648174683E-3"/>
                  <c:y val="-1.5747595709286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5F1-46A5-A279-42D06536AE5F}"/>
                </c:ext>
              </c:extLst>
            </c:dLbl>
            <c:spPr>
              <a:noFill/>
              <a:ln>
                <a:noFill/>
              </a:ln>
              <a:effectLst/>
            </c:spPr>
            <c:txPr>
              <a:bodyPr/>
              <a:lstStyle/>
              <a:p>
                <a:pPr>
                  <a:defRPr sz="1400" b="1">
                    <a:solidFill>
                      <a:schemeClr val="bg1"/>
                    </a:solidFill>
                  </a:defRPr>
                </a:pPr>
                <a:endParaRPr lang="nl-NL"/>
              </a:p>
            </c:txPr>
            <c:showLegendKey val="0"/>
            <c:showVal val="0"/>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'CO2 data'!$D$84:$D$91</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data'!$E$84:$E$91</c:f>
              <c:numCache>
                <c:formatCode>General</c:formatCode>
                <c:ptCount val="8"/>
                <c:pt idx="0">
                  <c:v>5.7</c:v>
                </c:pt>
                <c:pt idx="1">
                  <c:v>538.9</c:v>
                </c:pt>
                <c:pt idx="2">
                  <c:v>561.70000000000005</c:v>
                </c:pt>
                <c:pt idx="3">
                  <c:v>0</c:v>
                </c:pt>
                <c:pt idx="4">
                  <c:v>658.7</c:v>
                </c:pt>
                <c:pt idx="5">
                  <c:v>99.1</c:v>
                </c:pt>
                <c:pt idx="6">
                  <c:v>4.8</c:v>
                </c:pt>
                <c:pt idx="7">
                  <c:v>5.4</c:v>
                </c:pt>
              </c:numCache>
            </c:numRef>
          </c:val>
          <c:extLst>
            <c:ext xmlns:c16="http://schemas.microsoft.com/office/drawing/2014/chart" uri="{C3380CC4-5D6E-409C-BE32-E72D297353CC}">
              <c16:uniqueId val="{00000002-A5F1-46A5-A279-42D06536AE5F}"/>
            </c:ext>
          </c:extLst>
        </c:ser>
        <c:dLbls>
          <c:showLegendKey val="0"/>
          <c:showVal val="0"/>
          <c:showCatName val="0"/>
          <c:showSerName val="0"/>
          <c:showPercent val="1"/>
          <c:showBubbleSize val="0"/>
          <c:showLeaderLines val="1"/>
        </c:dLbls>
        <c:firstSliceAng val="0"/>
      </c:pieChart>
    </c:plotArea>
    <c:legend>
      <c:legendPos val="t"/>
      <c:layout>
        <c:manualLayout>
          <c:xMode val="edge"/>
          <c:yMode val="edge"/>
          <c:x val="0"/>
          <c:y val="0.56844435257254833"/>
          <c:w val="0.99691787800843057"/>
          <c:h val="0.42625988619264871"/>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0058856279329"/>
          <c:y val="9.8021151767793732E-2"/>
          <c:w val="0.83645791939558956"/>
          <c:h val="0.39485734136174155"/>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'CO2 data'!$D$61:$D$68</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data'!$E$61:$E$68</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35D1-4E9D-9AD0-8CDD0C192217}"/>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4.7996393088900705E-2"/>
          <c:y val="0.56142473367299672"/>
          <c:w val="0.88656393410946333"/>
          <c:h val="0.42484977613092478"/>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0963628567187649E-2"/>
          <c:y val="2.8107639169213761E-2"/>
          <c:w val="0.70457865817120302"/>
          <c:h val="0.45024270901171942"/>
        </c:manualLayout>
      </c:layout>
      <c:bar3DChart>
        <c:barDir val="col"/>
        <c:grouping val="stacked"/>
        <c:varyColors val="0"/>
        <c:ser>
          <c:idx val="1"/>
          <c:order val="0"/>
          <c:tx>
            <c:strRef>
              <c:f>'CO2 reductie data'!$A$5:$A$5</c:f>
              <c:strCache>
                <c:ptCount val="1"/>
                <c:pt idx="0">
                  <c:v>OV</c:v>
                </c:pt>
              </c:strCache>
            </c:strRef>
          </c:tx>
          <c:invertIfNegative val="0"/>
          <c:val>
            <c:numRef>
              <c:f>'CO2 reductie data'!$B$5:$B$5</c:f>
              <c:numCache>
                <c:formatCode>General</c:formatCode>
                <c:ptCount val="1"/>
                <c:pt idx="0">
                  <c:v>1</c:v>
                </c:pt>
              </c:numCache>
            </c:numRef>
          </c:val>
          <c:extLst>
            <c:ext xmlns:c16="http://schemas.microsoft.com/office/drawing/2014/chart" uri="{C3380CC4-5D6E-409C-BE32-E72D297353CC}">
              <c16:uniqueId val="{00000000-3543-41F8-AB63-01C551200859}"/>
            </c:ext>
          </c:extLst>
        </c:ser>
        <c:ser>
          <c:idx val="2"/>
          <c:order val="1"/>
          <c:tx>
            <c:strRef>
              <c:f>'CO2 reductie data'!$A$6:$A$6</c:f>
              <c:strCache>
                <c:ptCount val="1"/>
                <c:pt idx="0">
                  <c:v>Afval scheiding</c:v>
                </c:pt>
              </c:strCache>
            </c:strRef>
          </c:tx>
          <c:invertIfNegative val="0"/>
          <c:val>
            <c:numRef>
              <c:f>'CO2 reductie data'!$B$6:$B$6</c:f>
              <c:numCache>
                <c:formatCode>General</c:formatCode>
                <c:ptCount val="1"/>
                <c:pt idx="0">
                  <c:v>1</c:v>
                </c:pt>
              </c:numCache>
            </c:numRef>
          </c:val>
          <c:extLst>
            <c:ext xmlns:c16="http://schemas.microsoft.com/office/drawing/2014/chart" uri="{C3380CC4-5D6E-409C-BE32-E72D297353CC}">
              <c16:uniqueId val="{00000001-3543-41F8-AB63-01C551200859}"/>
            </c:ext>
          </c:extLst>
        </c:ser>
        <c:ser>
          <c:idx val="0"/>
          <c:order val="2"/>
          <c:tx>
            <c:strRef>
              <c:f>'CO2 reductie data'!$A$4:$A$4</c:f>
              <c:strCache>
                <c:ptCount val="1"/>
                <c:pt idx="0">
                  <c:v>Fietsplan</c:v>
                </c:pt>
              </c:strCache>
            </c:strRef>
          </c:tx>
          <c:invertIfNegative val="0"/>
          <c:val>
            <c:numRef>
              <c:f>'CO2 reductie data'!$B$4:$B$4</c:f>
              <c:numCache>
                <c:formatCode>General</c:formatCode>
                <c:ptCount val="1"/>
                <c:pt idx="0">
                  <c:v>1</c:v>
                </c:pt>
              </c:numCache>
            </c:numRef>
          </c:val>
          <c:extLst>
            <c:ext xmlns:c16="http://schemas.microsoft.com/office/drawing/2014/chart" uri="{C3380CC4-5D6E-409C-BE32-E72D297353CC}">
              <c16:uniqueId val="{00000002-3543-41F8-AB63-01C551200859}"/>
            </c:ext>
          </c:extLst>
        </c:ser>
        <c:ser>
          <c:idx val="3"/>
          <c:order val="3"/>
          <c:tx>
            <c:strRef>
              <c:f>'CO2 reductie data'!$A$7:$A$7</c:f>
              <c:strCache>
                <c:ptCount val="1"/>
                <c:pt idx="0">
                  <c:v>Video conferance</c:v>
                </c:pt>
              </c:strCache>
            </c:strRef>
          </c:tx>
          <c:invertIfNegative val="0"/>
          <c:val>
            <c:numRef>
              <c:f>'CO2 reductie data'!$B$7:$B$7</c:f>
              <c:numCache>
                <c:formatCode>General</c:formatCode>
                <c:ptCount val="1"/>
                <c:pt idx="0">
                  <c:v>1</c:v>
                </c:pt>
              </c:numCache>
            </c:numRef>
          </c:val>
          <c:extLst>
            <c:ext xmlns:c16="http://schemas.microsoft.com/office/drawing/2014/chart" uri="{C3380CC4-5D6E-409C-BE32-E72D297353CC}">
              <c16:uniqueId val="{00000003-3543-41F8-AB63-01C551200859}"/>
            </c:ext>
          </c:extLst>
        </c:ser>
        <c:ser>
          <c:idx val="4"/>
          <c:order val="4"/>
          <c:tx>
            <c:strRef>
              <c:f>'CO2 reductie data'!$A$8:$A$8</c:f>
              <c:strCache>
                <c:ptCount val="1"/>
                <c:pt idx="0">
                  <c:v>enz</c:v>
                </c:pt>
              </c:strCache>
            </c:strRef>
          </c:tx>
          <c:invertIfNegative val="0"/>
          <c:val>
            <c:numRef>
              <c:f>'CO2 reductie data'!$B$8:$B$8</c:f>
              <c:numCache>
                <c:formatCode>General</c:formatCode>
                <c:ptCount val="1"/>
                <c:pt idx="0">
                  <c:v>1</c:v>
                </c:pt>
              </c:numCache>
            </c:numRef>
          </c:val>
          <c:extLst>
            <c:ext xmlns:c16="http://schemas.microsoft.com/office/drawing/2014/chart" uri="{C3380CC4-5D6E-409C-BE32-E72D297353CC}">
              <c16:uniqueId val="{00000004-3543-41F8-AB63-01C551200859}"/>
            </c:ext>
          </c:extLst>
        </c:ser>
        <c:ser>
          <c:idx val="5"/>
          <c:order val="5"/>
          <c:tx>
            <c:strRef>
              <c:f>'CO2 reductie data'!$A$9:$A$9</c:f>
              <c:strCache>
                <c:ptCount val="1"/>
                <c:pt idx="0">
                  <c:v>enz</c:v>
                </c:pt>
              </c:strCache>
            </c:strRef>
          </c:tx>
          <c:invertIfNegative val="0"/>
          <c:val>
            <c:numRef>
              <c:f>'CO2 reductie data'!$B$9:$B$9</c:f>
              <c:numCache>
                <c:formatCode>General</c:formatCode>
                <c:ptCount val="1"/>
                <c:pt idx="0">
                  <c:v>1</c:v>
                </c:pt>
              </c:numCache>
            </c:numRef>
          </c:val>
          <c:extLst>
            <c:ext xmlns:c16="http://schemas.microsoft.com/office/drawing/2014/chart" uri="{C3380CC4-5D6E-409C-BE32-E72D297353CC}">
              <c16:uniqueId val="{00000005-3543-41F8-AB63-01C551200859}"/>
            </c:ext>
          </c:extLst>
        </c:ser>
        <c:ser>
          <c:idx val="6"/>
          <c:order val="6"/>
          <c:tx>
            <c:strRef>
              <c:f>'CO2 reductie data'!$A$10:$A$10</c:f>
              <c:strCache>
                <c:ptCount val="1"/>
                <c:pt idx="0">
                  <c:v>enz</c:v>
                </c:pt>
              </c:strCache>
            </c:strRef>
          </c:tx>
          <c:invertIfNegative val="0"/>
          <c:val>
            <c:numRef>
              <c:f>'CO2 reductie data'!$B$10:$B$10</c:f>
              <c:numCache>
                <c:formatCode>General</c:formatCode>
                <c:ptCount val="1"/>
                <c:pt idx="0">
                  <c:v>1</c:v>
                </c:pt>
              </c:numCache>
            </c:numRef>
          </c:val>
          <c:extLst>
            <c:ext xmlns:c16="http://schemas.microsoft.com/office/drawing/2014/chart" uri="{C3380CC4-5D6E-409C-BE32-E72D297353CC}">
              <c16:uniqueId val="{00000006-3543-41F8-AB63-01C551200859}"/>
            </c:ext>
          </c:extLst>
        </c:ser>
        <c:dLbls>
          <c:showLegendKey val="0"/>
          <c:showVal val="0"/>
          <c:showCatName val="0"/>
          <c:showSerName val="0"/>
          <c:showPercent val="0"/>
          <c:showBubbleSize val="0"/>
        </c:dLbls>
        <c:gapWidth val="150"/>
        <c:shape val="box"/>
        <c:axId val="252218368"/>
        <c:axId val="252224256"/>
        <c:axId val="0"/>
      </c:bar3DChart>
      <c:catAx>
        <c:axId val="252218368"/>
        <c:scaling>
          <c:orientation val="minMax"/>
        </c:scaling>
        <c:delete val="0"/>
        <c:axPos val="b"/>
        <c:numFmt formatCode="General" sourceLinked="1"/>
        <c:majorTickMark val="out"/>
        <c:minorTickMark val="none"/>
        <c:tickLblPos val="nextTo"/>
        <c:crossAx val="252224256"/>
        <c:crosses val="autoZero"/>
        <c:auto val="1"/>
        <c:lblAlgn val="ctr"/>
        <c:lblOffset val="100"/>
        <c:noMultiLvlLbl val="0"/>
      </c:catAx>
      <c:valAx>
        <c:axId val="252224256"/>
        <c:scaling>
          <c:orientation val="minMax"/>
        </c:scaling>
        <c:delete val="0"/>
        <c:axPos val="l"/>
        <c:majorGridlines/>
        <c:numFmt formatCode="General" sourceLinked="1"/>
        <c:majorTickMark val="out"/>
        <c:minorTickMark val="none"/>
        <c:tickLblPos val="nextTo"/>
        <c:crossAx val="252218368"/>
        <c:crosses val="autoZero"/>
        <c:crossBetween val="between"/>
      </c:valAx>
    </c:plotArea>
    <c:legend>
      <c:legendPos val="r"/>
      <c:layout>
        <c:manualLayout>
          <c:xMode val="edge"/>
          <c:yMode val="edge"/>
          <c:x val="7.1178484450332882E-2"/>
          <c:y val="0.58693479778036528"/>
          <c:w val="0.88082150455467523"/>
          <c:h val="0.38774875157006844"/>
        </c:manualLayout>
      </c:layout>
      <c:overlay val="0"/>
      <c:spPr>
        <a:ln>
          <a:noFill/>
        </a:ln>
      </c:spPr>
      <c:txPr>
        <a:bodyPr/>
        <a:lstStyle/>
        <a:p>
          <a:pPr>
            <a:defRPr sz="1200">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40594052638239E-2"/>
          <c:y val="0.12873861172760903"/>
          <c:w val="0.81531881189472344"/>
          <c:h val="0.62908818335814887"/>
        </c:manualLayout>
      </c:layout>
      <c:pieChart>
        <c:varyColors val="1"/>
        <c:ser>
          <c:idx val="0"/>
          <c:order val="0"/>
          <c:dLbls>
            <c:dLbl>
              <c:idx val="0"/>
              <c:layout>
                <c:manualLayout>
                  <c:x val="0.27858658759663962"/>
                  <c:y val="-2.8969018029056538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228-4395-90F3-F34CD378751B}"/>
                </c:ext>
              </c:extLst>
            </c:dLbl>
            <c:dLbl>
              <c:idx val="1"/>
              <c:layout>
                <c:manualLayout>
                  <c:x val="-3.7617459402228583E-2"/>
                  <c:y val="-4.3018245281658964E-2"/>
                </c:manualLayout>
              </c:layout>
              <c:tx>
                <c:rich>
                  <a:bodyPr/>
                  <a:lstStyle/>
                  <a:p>
                    <a:r>
                      <a:rPr lang="en-US" sz="1200"/>
                      <a:t>Brandstofverbruik materieel; 538,9; 29%</a:t>
                    </a:r>
                  </a:p>
                </c:rich>
              </c:tx>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28-4395-90F3-F34CD378751B}"/>
                </c:ext>
              </c:extLst>
            </c:dLbl>
            <c:dLbl>
              <c:idx val="2"/>
              <c:layout>
                <c:manualLayout>
                  <c:x val="0.14578554594702114"/>
                  <c:y val="-7.83898435971623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228-4395-90F3-F34CD378751B}"/>
                </c:ext>
              </c:extLst>
            </c:dLbl>
            <c:dLbl>
              <c:idx val="3"/>
              <c:layout>
                <c:manualLayout>
                  <c:x val="-3.74439612840946E-2"/>
                  <c:y val="-2.45763017267120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28-4395-90F3-F34CD378751B}"/>
                </c:ext>
              </c:extLst>
            </c:dLbl>
            <c:dLbl>
              <c:idx val="4"/>
              <c:layout>
                <c:manualLayout>
                  <c:x val="1.6842929208363916E-2"/>
                  <c:y val="-0.1789915414791857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228-4395-90F3-F34CD378751B}"/>
                </c:ext>
              </c:extLst>
            </c:dLbl>
            <c:dLbl>
              <c:idx val="5"/>
              <c:layout>
                <c:manualLayout>
                  <c:x val="-0.27261124966480638"/>
                  <c:y val="3.06409015557912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228-4395-90F3-F34CD378751B}"/>
                </c:ext>
              </c:extLst>
            </c:dLbl>
            <c:dLbl>
              <c:idx val="6"/>
              <c:layout>
                <c:manualLayout>
                  <c:x val="-0.36656909781768904"/>
                  <c:y val="-2.259217882847170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228-4395-90F3-F34CD378751B}"/>
                </c:ext>
              </c:extLst>
            </c:dLbl>
            <c:dLbl>
              <c:idx val="7"/>
              <c:layout>
                <c:manualLayout>
                  <c:x val="-2.0944094108523424E-3"/>
                  <c:y val="-2.57443034976987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28-4395-90F3-F34CD378751B}"/>
                </c:ext>
              </c:extLst>
            </c:dLbl>
            <c:spPr>
              <a:noFill/>
              <a:ln>
                <a:noFill/>
              </a:ln>
              <a:effectLst/>
            </c:spPr>
            <c:txPr>
              <a:bodyPr/>
              <a:lstStyle/>
              <a:p>
                <a:pPr>
                  <a:defRPr sz="1200">
                    <a:solidFill>
                      <a:schemeClr val="bg1"/>
                    </a:solidFill>
                  </a:defRPr>
                </a:pPr>
                <a:endParaRPr lang="nl-NL"/>
              </a:p>
            </c:txPr>
            <c:showLegendKey val="0"/>
            <c:showVal val="1"/>
            <c:showCatName val="1"/>
            <c:showSerName val="0"/>
            <c:showPercent val="1"/>
            <c:showBubbleSize val="0"/>
            <c:showLeaderLines val="1"/>
            <c:leaderLines>
              <c:spPr>
                <a:ln w="9525" cap="flat" cmpd="sng" algn="ctr">
                  <a:solidFill>
                    <a:schemeClr val="bg1"/>
                  </a:solidFill>
                  <a:prstDash val="solid"/>
                </a:ln>
                <a:effectLst/>
              </c:spPr>
            </c:leaderLines>
            <c:extLst>
              <c:ext xmlns:c15="http://schemas.microsoft.com/office/drawing/2012/chart" uri="{CE6537A1-D6FC-4f65-9D91-7224C49458BB}"/>
            </c:extLst>
          </c:dLbls>
          <c:cat>
            <c:strRef>
              <c:f>'CO2 data'!$D$84:$D$91</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data'!$E$84:$E$91</c:f>
              <c:numCache>
                <c:formatCode>General</c:formatCode>
                <c:ptCount val="8"/>
                <c:pt idx="0">
                  <c:v>5.7</c:v>
                </c:pt>
                <c:pt idx="1">
                  <c:v>538.9</c:v>
                </c:pt>
                <c:pt idx="2">
                  <c:v>561.70000000000005</c:v>
                </c:pt>
                <c:pt idx="3">
                  <c:v>0</c:v>
                </c:pt>
                <c:pt idx="4">
                  <c:v>658.7</c:v>
                </c:pt>
                <c:pt idx="5">
                  <c:v>99.1</c:v>
                </c:pt>
                <c:pt idx="6">
                  <c:v>4.8</c:v>
                </c:pt>
                <c:pt idx="7">
                  <c:v>5.4</c:v>
                </c:pt>
              </c:numCache>
            </c:numRef>
          </c:val>
          <c:extLst>
            <c:ext xmlns:c16="http://schemas.microsoft.com/office/drawing/2014/chart" uri="{C3380CC4-5D6E-409C-BE32-E72D297353CC}">
              <c16:uniqueId val="{00000008-D228-4395-90F3-F34CD378751B}"/>
            </c:ext>
          </c:extLst>
        </c:ser>
        <c:dLbls>
          <c:showLegendKey val="0"/>
          <c:showVal val="0"/>
          <c:showCatName val="0"/>
          <c:showSerName val="0"/>
          <c:showPercent val="1"/>
          <c:showBubbleSize val="0"/>
          <c:showLeaderLines val="1"/>
        </c:dLbls>
        <c:firstSliceAng val="0"/>
      </c:pieChart>
    </c:plotArea>
    <c:legend>
      <c:legendPos val="t"/>
      <c:layout>
        <c:manualLayout>
          <c:xMode val="edge"/>
          <c:yMode val="edge"/>
          <c:x val="2.3958007126415739E-2"/>
          <c:y val="0.77967692934068789"/>
          <c:w val="0.9488611756593287"/>
          <c:h val="0.2203229304096706"/>
        </c:manualLayout>
      </c:layout>
      <c:overlay val="0"/>
      <c:spPr>
        <a:noFill/>
        <a:ln>
          <a:noFill/>
        </a:ln>
      </c:spPr>
      <c:txPr>
        <a:bodyPr/>
        <a:lstStyle/>
        <a:p>
          <a:pPr>
            <a:defRPr sz="1600">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3234874138144"/>
          <c:y val="9.8557072975577822E-2"/>
          <c:w val="0.79156859937962298"/>
          <c:h val="0.62642111489754781"/>
        </c:manualLayout>
      </c:layout>
      <c:pieChart>
        <c:varyColors val="1"/>
        <c:ser>
          <c:idx val="0"/>
          <c:order val="0"/>
          <c:dLbls>
            <c:dLbl>
              <c:idx val="0"/>
              <c:layout>
                <c:manualLayout>
                  <c:x val="0.36468877753917123"/>
                  <c:y val="-1.398880719187708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D1-4C3F-8237-5D90C1CF5D17}"/>
                </c:ext>
              </c:extLst>
            </c:dLbl>
            <c:dLbl>
              <c:idx val="1"/>
              <c:layout>
                <c:manualLayout>
                  <c:x val="-3.2010101010101009E-2"/>
                  <c:y val="-4.827683701519577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D1-4C3F-8237-5D90C1CF5D17}"/>
                </c:ext>
              </c:extLst>
            </c:dLbl>
            <c:dLbl>
              <c:idx val="2"/>
              <c:layout>
                <c:manualLayout>
                  <c:x val="-0.15020726954585223"/>
                  <c:y val="-6.337908402360517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D1-4C3F-8237-5D90C1CF5D17}"/>
                </c:ext>
              </c:extLst>
            </c:dLbl>
            <c:dLbl>
              <c:idx val="3"/>
              <c:layout>
                <c:manualLayout>
                  <c:x val="5.0707070707070711E-3"/>
                  <c:y val="-6.00080489928625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D1-4C3F-8237-5D90C1CF5D17}"/>
                </c:ext>
              </c:extLst>
            </c:dLbl>
            <c:dLbl>
              <c:idx val="4"/>
              <c:layout>
                <c:manualLayout>
                  <c:x val="-6.6799172830668899E-2"/>
                  <c:y val="2.32801446049277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D1-4C3F-8237-5D90C1CF5D17}"/>
                </c:ext>
              </c:extLst>
            </c:dLbl>
            <c:dLbl>
              <c:idx val="5"/>
              <c:layout>
                <c:manualLayout>
                  <c:x val="-0.35172751133381053"/>
                  <c:y val="2.390150570548213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D1-4C3F-8237-5D90C1CF5D17}"/>
                </c:ext>
              </c:extLst>
            </c:dLbl>
            <c:dLbl>
              <c:idx val="6"/>
              <c:layout>
                <c:manualLayout>
                  <c:x val="-0.23514499323948143"/>
                  <c:y val="-1.9517485914577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D1-4C3F-8237-5D90C1CF5D17}"/>
                </c:ext>
              </c:extLst>
            </c:dLbl>
            <c:dLbl>
              <c:idx val="7"/>
              <c:layout>
                <c:manualLayout>
                  <c:x val="3.2246082876004133E-2"/>
                  <c:y val="-1.018498458745009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D1-4C3F-8237-5D90C1CF5D17}"/>
                </c:ext>
              </c:extLst>
            </c:dLbl>
            <c:spPr>
              <a:noFill/>
              <a:ln>
                <a:noFill/>
              </a:ln>
              <a:effectLst/>
            </c:spPr>
            <c:txPr>
              <a:bodyPr/>
              <a:lstStyle/>
              <a:p>
                <a:pPr>
                  <a:defRPr sz="1200" b="1">
                    <a:solidFill>
                      <a:schemeClr val="bg1"/>
                    </a:solidFill>
                  </a:defRPr>
                </a:pPr>
                <a:endParaRPr lang="nl-NL"/>
              </a:p>
            </c:txPr>
            <c:showLegendKey val="0"/>
            <c:showVal val="1"/>
            <c:showCatName val="1"/>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'CO2 data'!$D$106:$D$113</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data'!$E$106:$E$113</c:f>
              <c:numCache>
                <c:formatCode>General</c:formatCode>
                <c:ptCount val="8"/>
                <c:pt idx="0">
                  <c:v>0</c:v>
                </c:pt>
                <c:pt idx="1">
                  <c:v>290.10000000000002</c:v>
                </c:pt>
                <c:pt idx="2">
                  <c:v>506</c:v>
                </c:pt>
                <c:pt idx="3">
                  <c:v>0</c:v>
                </c:pt>
                <c:pt idx="4">
                  <c:v>176.3</c:v>
                </c:pt>
                <c:pt idx="5">
                  <c:v>14.4</c:v>
                </c:pt>
                <c:pt idx="6">
                  <c:v>2.5</c:v>
                </c:pt>
                <c:pt idx="7">
                  <c:v>3.1</c:v>
                </c:pt>
              </c:numCache>
            </c:numRef>
          </c:val>
          <c:extLst>
            <c:ext xmlns:c16="http://schemas.microsoft.com/office/drawing/2014/chart" uri="{C3380CC4-5D6E-409C-BE32-E72D297353CC}">
              <c16:uniqueId val="{00000008-E0D1-4C3F-8237-5D90C1CF5D17}"/>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4.5541776027996486E-2"/>
          <c:y val="0.74903566770553187"/>
          <c:w val="0.93779155730533681"/>
          <c:h val="0.24308336095427774"/>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81717076156952E-2"/>
          <c:y val="5.6764359430339383E-2"/>
          <c:w val="0.80870548737274905"/>
          <c:h val="0.64246025372144733"/>
        </c:manualLayout>
      </c:layout>
      <c:pieChart>
        <c:varyColors val="1"/>
        <c:ser>
          <c:idx val="0"/>
          <c:order val="0"/>
          <c:dLbls>
            <c:spPr>
              <a:noFill/>
              <a:ln>
                <a:noFill/>
              </a:ln>
              <a:effectLst/>
            </c:spPr>
            <c:txPr>
              <a:bodyPr/>
              <a:lstStyle/>
              <a:p>
                <a:pPr>
                  <a:defRPr sz="1100" b="1">
                    <a:solidFill>
                      <a:schemeClr val="bg1"/>
                    </a:solidFill>
                  </a:defRPr>
                </a:pPr>
                <a:endParaRPr lang="nl-NL"/>
              </a:p>
            </c:txPr>
            <c:showLegendKey val="0"/>
            <c:showVal val="1"/>
            <c:showCatName val="1"/>
            <c:showSerName val="0"/>
            <c:showPercent val="1"/>
            <c:showBubbleSize val="0"/>
            <c:showLeaderLines val="1"/>
            <c:extLst>
              <c:ext xmlns:c15="http://schemas.microsoft.com/office/drawing/2012/chart" uri="{CE6537A1-D6FC-4f65-9D91-7224C49458BB}"/>
            </c:extLst>
          </c:dLbls>
          <c:cat>
            <c:strRef>
              <c:f>'CO2 data'!$D$61:$D$68</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data'!$E$61:$E$68</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29CF-4699-BBEE-FB65E490B7C3}"/>
            </c:ext>
          </c:extLst>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2.0612477286493007E-2"/>
          <c:y val="0.76985617642865067"/>
          <c:w val="0.96092598425196851"/>
          <c:h val="0.21682675581045327"/>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4829734992803322E-2"/>
          <c:y val="1.9514786254533144E-2"/>
          <c:w val="0.72884785369570737"/>
          <c:h val="0.45308746527697524"/>
        </c:manualLayout>
      </c:layout>
      <c:bar3DChart>
        <c:barDir val="col"/>
        <c:grouping val="stacked"/>
        <c:varyColors val="0"/>
        <c:ser>
          <c:idx val="1"/>
          <c:order val="0"/>
          <c:tx>
            <c:strRef>
              <c:f>'CO2 reductie data'!$A$5:$A$5</c:f>
              <c:strCache>
                <c:ptCount val="1"/>
                <c:pt idx="0">
                  <c:v>OV</c:v>
                </c:pt>
              </c:strCache>
            </c:strRef>
          </c:tx>
          <c:invertIfNegative val="0"/>
          <c:val>
            <c:numRef>
              <c:f>'CO2 reductie data'!$B$5:$B$5</c:f>
              <c:numCache>
                <c:formatCode>General</c:formatCode>
                <c:ptCount val="1"/>
                <c:pt idx="0">
                  <c:v>1</c:v>
                </c:pt>
              </c:numCache>
            </c:numRef>
          </c:val>
          <c:extLst>
            <c:ext xmlns:c16="http://schemas.microsoft.com/office/drawing/2014/chart" uri="{C3380CC4-5D6E-409C-BE32-E72D297353CC}">
              <c16:uniqueId val="{00000000-3911-4CE2-A98F-247EB786EECD}"/>
            </c:ext>
          </c:extLst>
        </c:ser>
        <c:ser>
          <c:idx val="2"/>
          <c:order val="1"/>
          <c:tx>
            <c:strRef>
              <c:f>'CO2 reductie data'!$A$6:$A$6</c:f>
              <c:strCache>
                <c:ptCount val="1"/>
                <c:pt idx="0">
                  <c:v>Afval scheiding</c:v>
                </c:pt>
              </c:strCache>
            </c:strRef>
          </c:tx>
          <c:invertIfNegative val="0"/>
          <c:val>
            <c:numRef>
              <c:f>'CO2 reductie data'!$B$6:$B$6</c:f>
              <c:numCache>
                <c:formatCode>General</c:formatCode>
                <c:ptCount val="1"/>
                <c:pt idx="0">
                  <c:v>1</c:v>
                </c:pt>
              </c:numCache>
            </c:numRef>
          </c:val>
          <c:extLst>
            <c:ext xmlns:c16="http://schemas.microsoft.com/office/drawing/2014/chart" uri="{C3380CC4-5D6E-409C-BE32-E72D297353CC}">
              <c16:uniqueId val="{00000001-3911-4CE2-A98F-247EB786EECD}"/>
            </c:ext>
          </c:extLst>
        </c:ser>
        <c:ser>
          <c:idx val="0"/>
          <c:order val="2"/>
          <c:tx>
            <c:strRef>
              <c:f>'CO2 reductie data'!$A$4:$A$4</c:f>
              <c:strCache>
                <c:ptCount val="1"/>
                <c:pt idx="0">
                  <c:v>Fietsplan</c:v>
                </c:pt>
              </c:strCache>
            </c:strRef>
          </c:tx>
          <c:invertIfNegative val="0"/>
          <c:val>
            <c:numRef>
              <c:f>'CO2 reductie data'!$B$4:$B$4</c:f>
              <c:numCache>
                <c:formatCode>General</c:formatCode>
                <c:ptCount val="1"/>
                <c:pt idx="0">
                  <c:v>1</c:v>
                </c:pt>
              </c:numCache>
            </c:numRef>
          </c:val>
          <c:extLst>
            <c:ext xmlns:c16="http://schemas.microsoft.com/office/drawing/2014/chart" uri="{C3380CC4-5D6E-409C-BE32-E72D297353CC}">
              <c16:uniqueId val="{00000002-3911-4CE2-A98F-247EB786EECD}"/>
            </c:ext>
          </c:extLst>
        </c:ser>
        <c:ser>
          <c:idx val="3"/>
          <c:order val="3"/>
          <c:tx>
            <c:strRef>
              <c:f>'CO2 reductie data'!$A$7:$A$7</c:f>
              <c:strCache>
                <c:ptCount val="1"/>
                <c:pt idx="0">
                  <c:v>Video conferance</c:v>
                </c:pt>
              </c:strCache>
            </c:strRef>
          </c:tx>
          <c:invertIfNegative val="0"/>
          <c:val>
            <c:numRef>
              <c:f>'CO2 reductie data'!$B$7:$B$7</c:f>
              <c:numCache>
                <c:formatCode>General</c:formatCode>
                <c:ptCount val="1"/>
                <c:pt idx="0">
                  <c:v>1</c:v>
                </c:pt>
              </c:numCache>
            </c:numRef>
          </c:val>
          <c:extLst>
            <c:ext xmlns:c16="http://schemas.microsoft.com/office/drawing/2014/chart" uri="{C3380CC4-5D6E-409C-BE32-E72D297353CC}">
              <c16:uniqueId val="{00000003-3911-4CE2-A98F-247EB786EECD}"/>
            </c:ext>
          </c:extLst>
        </c:ser>
        <c:ser>
          <c:idx val="4"/>
          <c:order val="4"/>
          <c:tx>
            <c:strRef>
              <c:f>'CO2 reductie data'!$A$8:$A$8</c:f>
              <c:strCache>
                <c:ptCount val="1"/>
                <c:pt idx="0">
                  <c:v>enz</c:v>
                </c:pt>
              </c:strCache>
            </c:strRef>
          </c:tx>
          <c:invertIfNegative val="0"/>
          <c:val>
            <c:numRef>
              <c:f>'CO2 reductie data'!$B$8:$B$8</c:f>
              <c:numCache>
                <c:formatCode>General</c:formatCode>
                <c:ptCount val="1"/>
                <c:pt idx="0">
                  <c:v>1</c:v>
                </c:pt>
              </c:numCache>
            </c:numRef>
          </c:val>
          <c:extLst>
            <c:ext xmlns:c16="http://schemas.microsoft.com/office/drawing/2014/chart" uri="{C3380CC4-5D6E-409C-BE32-E72D297353CC}">
              <c16:uniqueId val="{00000004-3911-4CE2-A98F-247EB786EECD}"/>
            </c:ext>
          </c:extLst>
        </c:ser>
        <c:ser>
          <c:idx val="5"/>
          <c:order val="5"/>
          <c:tx>
            <c:strRef>
              <c:f>'CO2 reductie data'!$A$9:$A$9</c:f>
              <c:strCache>
                <c:ptCount val="1"/>
                <c:pt idx="0">
                  <c:v>enz</c:v>
                </c:pt>
              </c:strCache>
            </c:strRef>
          </c:tx>
          <c:invertIfNegative val="0"/>
          <c:val>
            <c:numRef>
              <c:f>'CO2 reductie data'!$B$9:$B$9</c:f>
              <c:numCache>
                <c:formatCode>General</c:formatCode>
                <c:ptCount val="1"/>
                <c:pt idx="0">
                  <c:v>1</c:v>
                </c:pt>
              </c:numCache>
            </c:numRef>
          </c:val>
          <c:extLst>
            <c:ext xmlns:c16="http://schemas.microsoft.com/office/drawing/2014/chart" uri="{C3380CC4-5D6E-409C-BE32-E72D297353CC}">
              <c16:uniqueId val="{00000005-3911-4CE2-A98F-247EB786EECD}"/>
            </c:ext>
          </c:extLst>
        </c:ser>
        <c:ser>
          <c:idx val="6"/>
          <c:order val="6"/>
          <c:tx>
            <c:strRef>
              <c:f>'CO2 reductie data'!$A$10:$A$10</c:f>
              <c:strCache>
                <c:ptCount val="1"/>
                <c:pt idx="0">
                  <c:v>enz</c:v>
                </c:pt>
              </c:strCache>
            </c:strRef>
          </c:tx>
          <c:invertIfNegative val="0"/>
          <c:val>
            <c:numRef>
              <c:f>'CO2 reductie data'!$B$10:$B$10</c:f>
              <c:numCache>
                <c:formatCode>General</c:formatCode>
                <c:ptCount val="1"/>
                <c:pt idx="0">
                  <c:v>1</c:v>
                </c:pt>
              </c:numCache>
            </c:numRef>
          </c:val>
          <c:extLst>
            <c:ext xmlns:c16="http://schemas.microsoft.com/office/drawing/2014/chart" uri="{C3380CC4-5D6E-409C-BE32-E72D297353CC}">
              <c16:uniqueId val="{00000006-3911-4CE2-A98F-247EB786EECD}"/>
            </c:ext>
          </c:extLst>
        </c:ser>
        <c:dLbls>
          <c:showLegendKey val="0"/>
          <c:showVal val="0"/>
          <c:showCatName val="0"/>
          <c:showSerName val="0"/>
          <c:showPercent val="0"/>
          <c:showBubbleSize val="0"/>
        </c:dLbls>
        <c:gapWidth val="150"/>
        <c:shape val="box"/>
        <c:axId val="252497280"/>
        <c:axId val="252499072"/>
        <c:axId val="0"/>
      </c:bar3DChart>
      <c:catAx>
        <c:axId val="252497280"/>
        <c:scaling>
          <c:orientation val="minMax"/>
        </c:scaling>
        <c:delete val="0"/>
        <c:axPos val="b"/>
        <c:numFmt formatCode="General" sourceLinked="1"/>
        <c:majorTickMark val="out"/>
        <c:minorTickMark val="none"/>
        <c:tickLblPos val="nextTo"/>
        <c:txPr>
          <a:bodyPr/>
          <a:lstStyle/>
          <a:p>
            <a:pPr>
              <a:defRPr sz="1600" b="1">
                <a:solidFill>
                  <a:schemeClr val="bg1"/>
                </a:solidFill>
              </a:defRPr>
            </a:pPr>
            <a:endParaRPr lang="nl-NL"/>
          </a:p>
        </c:txPr>
        <c:crossAx val="252499072"/>
        <c:crosses val="autoZero"/>
        <c:auto val="1"/>
        <c:lblAlgn val="ctr"/>
        <c:lblOffset val="100"/>
        <c:noMultiLvlLbl val="0"/>
      </c:catAx>
      <c:valAx>
        <c:axId val="252499072"/>
        <c:scaling>
          <c:orientation val="minMax"/>
        </c:scaling>
        <c:delete val="0"/>
        <c:axPos val="l"/>
        <c:majorGridlines/>
        <c:numFmt formatCode="General" sourceLinked="1"/>
        <c:majorTickMark val="out"/>
        <c:minorTickMark val="none"/>
        <c:tickLblPos val="nextTo"/>
        <c:txPr>
          <a:bodyPr/>
          <a:lstStyle/>
          <a:p>
            <a:pPr>
              <a:defRPr sz="1600" b="1">
                <a:solidFill>
                  <a:schemeClr val="bg1"/>
                </a:solidFill>
              </a:defRPr>
            </a:pPr>
            <a:endParaRPr lang="nl-NL"/>
          </a:p>
        </c:txPr>
        <c:crossAx val="252497280"/>
        <c:crosses val="autoZero"/>
        <c:crossBetween val="between"/>
      </c:valAx>
    </c:plotArea>
    <c:legend>
      <c:legendPos val="r"/>
      <c:layout>
        <c:manualLayout>
          <c:xMode val="edge"/>
          <c:yMode val="edge"/>
          <c:x val="3.6043180086360205E-2"/>
          <c:y val="0.62077052417771605"/>
          <c:w val="0.84782778765557532"/>
          <c:h val="0.32970815566710349"/>
        </c:manualLayout>
      </c:layout>
      <c:overlay val="0"/>
      <c:txPr>
        <a:bodyPr/>
        <a:lstStyle/>
        <a:p>
          <a:pPr>
            <a:defRPr sz="18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data'!$B$37:$B$42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E753-4E74-84C6-9B533A70582E}"/>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data'!$C$37:$C$42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5305-4C7D-8571-544A6F91D9F3}"/>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data'!$D$37:$D$42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0576-4DB3-BB0A-7D52396E5BD3}"/>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40594052638239E-2"/>
          <c:y val="0.12873861172760903"/>
          <c:w val="0.67776003524035022"/>
          <c:h val="0.80098913255677751"/>
        </c:manualLayout>
      </c:layout>
      <c:pieChart>
        <c:varyColors val="1"/>
        <c:ser>
          <c:idx val="0"/>
          <c:order val="0"/>
          <c:dLbls>
            <c:spPr>
              <a:noFill/>
              <a:ln>
                <a:noFill/>
              </a:ln>
              <a:effectLst/>
            </c:spPr>
            <c:txPr>
              <a:bodyPr/>
              <a:lstStyle/>
              <a:p>
                <a:pPr>
                  <a:defRPr sz="1200">
                    <a:solidFill>
                      <a:schemeClr val="bg1"/>
                    </a:solidFill>
                  </a:defRPr>
                </a:pPr>
                <a:endParaRPr lang="nl-NL"/>
              </a:p>
            </c:txPr>
            <c:showLegendKey val="0"/>
            <c:showVal val="0"/>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'CO2 data'!$D$84:$D$91</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data'!$E$84:$E$91</c:f>
              <c:numCache>
                <c:formatCode>General</c:formatCode>
                <c:ptCount val="8"/>
                <c:pt idx="0">
                  <c:v>5.7</c:v>
                </c:pt>
                <c:pt idx="1">
                  <c:v>538.9</c:v>
                </c:pt>
                <c:pt idx="2">
                  <c:v>561.70000000000005</c:v>
                </c:pt>
                <c:pt idx="3">
                  <c:v>0</c:v>
                </c:pt>
                <c:pt idx="4">
                  <c:v>658.7</c:v>
                </c:pt>
                <c:pt idx="5">
                  <c:v>99.1</c:v>
                </c:pt>
                <c:pt idx="6">
                  <c:v>4.8</c:v>
                </c:pt>
                <c:pt idx="7">
                  <c:v>5.4</c:v>
                </c:pt>
              </c:numCache>
            </c:numRef>
          </c:val>
          <c:extLst>
            <c:ext xmlns:c16="http://schemas.microsoft.com/office/drawing/2014/chart" uri="{C3380CC4-5D6E-409C-BE32-E72D297353CC}">
              <c16:uniqueId val="{00000000-34BF-4D86-9D4D-F19B11BED3F0}"/>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data'!$E$37:$E$42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BE5C-4E0C-AB5A-02B6B61413B3}"/>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data'!$F$37:$F$42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28EC-4AA5-9D82-924FDC38200D}"/>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data'!$G$37:$G$42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9A4B-4BD6-BA9D-1195ECD160EE}"/>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data'!$H$37:$H$42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6601-49EF-9283-851681EBA37D}"/>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data'!$I$37:$I$42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85A3-40F5-9AE0-2ABE5503CA84}"/>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data'!$J$37:$J$42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4115-425B-9208-39C2FE4A9D3E}"/>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data'!$K$37:$K$42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5BEA-41CB-9308-C0C1AC4926A4}"/>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data'!$L$37:$L$42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2135-4E78-924D-480DEF46C799}"/>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data'!$M$37:$M$42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D7C7-46A1-878A-5220105EBFB8}"/>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data'!$N$37:$N$42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2846-4BE5-A8D0-2DDA469E94A5}"/>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70215449179217"/>
          <c:y val="5.4467191601049861E-2"/>
          <c:w val="0.69619567406025784"/>
          <c:h val="0.77436135602810119"/>
        </c:manualLayout>
      </c:layout>
      <c:pieChart>
        <c:varyColors val="1"/>
        <c:ser>
          <c:idx val="0"/>
          <c:order val="0"/>
          <c:dLbls>
            <c:spPr>
              <a:noFill/>
              <a:ln>
                <a:noFill/>
              </a:ln>
              <a:effectLst/>
            </c:spPr>
            <c:txPr>
              <a:bodyPr/>
              <a:lstStyle/>
              <a:p>
                <a:pPr>
                  <a:defRPr sz="1100">
                    <a:solidFill>
                      <a:schemeClr val="bg1"/>
                    </a:solidFill>
                  </a:defRPr>
                </a:pPr>
                <a:endParaRPr lang="nl-NL"/>
              </a:p>
            </c:txPr>
            <c:showLegendKey val="0"/>
            <c:showVal val="0"/>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data'!$A$106:$A$111</c:f>
              <c:strCache>
                <c:ptCount val="6"/>
                <c:pt idx="0">
                  <c:v>ONGESORTEERD RESTAFVAL</c:v>
                </c:pt>
                <c:pt idx="1">
                  <c:v>PUIN / STEENACHTIG MAT.</c:v>
                </c:pt>
                <c:pt idx="2">
                  <c:v>PAPIER / KARTON </c:v>
                </c:pt>
                <c:pt idx="3">
                  <c:v>PLASTIC</c:v>
                </c:pt>
                <c:pt idx="4">
                  <c:v>HOUT </c:v>
                </c:pt>
                <c:pt idx="5">
                  <c:v>METALEN</c:v>
                </c:pt>
              </c:strCache>
            </c:strRef>
          </c:cat>
          <c:val>
            <c:numRef>
              <c:f>'Afval data'!$B$106:$B$111</c:f>
              <c:numCache>
                <c:formatCode>General</c:formatCode>
                <c:ptCount val="6"/>
                <c:pt idx="0">
                  <c:v>2054551</c:v>
                </c:pt>
                <c:pt idx="1">
                  <c:v>794700</c:v>
                </c:pt>
                <c:pt idx="2">
                  <c:v>3420</c:v>
                </c:pt>
                <c:pt idx="3">
                  <c:v>5360</c:v>
                </c:pt>
                <c:pt idx="4">
                  <c:v>220720</c:v>
                </c:pt>
                <c:pt idx="5">
                  <c:v>0</c:v>
                </c:pt>
              </c:numCache>
            </c:numRef>
          </c:val>
          <c:extLst>
            <c:ext xmlns:c16="http://schemas.microsoft.com/office/drawing/2014/chart" uri="{C3380CC4-5D6E-409C-BE32-E72D297353CC}">
              <c16:uniqueId val="{00000000-E491-43C3-A68F-412CE60148A8}"/>
            </c:ext>
          </c:extLst>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100" b="0">
                <a:solidFill>
                  <a:schemeClr val="bg1"/>
                </a:solidFill>
              </a:defRPr>
            </a:pPr>
            <a:endParaRPr lang="nl-NL"/>
          </a:p>
        </c:txPr>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5.0347071353631315E-3"/>
          <c:y val="0.84533547079070204"/>
          <c:w val="0.96266381238011467"/>
          <c:h val="0.1511556414729596"/>
        </c:manualLayout>
      </c:layout>
      <c:overlay val="0"/>
      <c:txPr>
        <a:bodyPr/>
        <a:lstStyle/>
        <a:p>
          <a:pPr>
            <a:defRPr b="0"/>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data'!$O$37:$O$42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FE88-4779-9DD6-757BDBF524A1}"/>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data'!$P$37:$P$42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648E-45CF-B2E3-D18A91EA2826}"/>
            </c:ext>
          </c:extLst>
        </c:ser>
        <c:dLbls>
          <c:showLegendKey val="0"/>
          <c:showVal val="0"/>
          <c:showCatName val="0"/>
          <c:showSerName val="0"/>
          <c:showPercent val="1"/>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01887137204293E-2"/>
          <c:y val="6.7192364590789769E-2"/>
          <c:w val="0.87766371843113533"/>
          <c:h val="0.48900940109759011"/>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data'!$B$37:$B$42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652E-4206-895E-87A630198C24}"/>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3.795538248074317E-2"/>
          <c:y val="0.67937784140618784"/>
          <c:w val="0.88952830134811833"/>
          <c:h val="0.29251710808876163"/>
        </c:manualLayout>
      </c:layout>
      <c:overlay val="0"/>
      <c:spPr>
        <a:noFill/>
      </c:spPr>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28329255742913"/>
          <c:y val="8.5995593067197548E-2"/>
          <c:w val="0.73656190556949652"/>
          <c:h val="0.44269376598960308"/>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data'!$C$37:$C$42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1EC3-4E51-9E20-DF5E805CA02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1.9653439989369435E-2"/>
          <c:y val="0.61687467731509005"/>
          <c:w val="0.87241835660189171"/>
          <c:h val="0.34766735836971169"/>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1976630209129"/>
          <c:y val="8.4627740519874803E-2"/>
          <c:w val="0.69502483144711735"/>
          <c:h val="0.45112498633279036"/>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data'!$D$37:$D$42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5444-47F2-8355-57A57766F48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7.6622806617030331E-2"/>
          <c:y val="0.61729933919435409"/>
          <c:w val="0.81233950293584434"/>
          <c:h val="0.34514108785061676"/>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97604821452488"/>
          <c:y val="6.5265556965340213E-2"/>
          <c:w val="0.68770957634457597"/>
          <c:h val="0.42378289600160107"/>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data'!$E$37:$E$42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5B10-4B98-905B-9045A8443C41}"/>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4.4065830369955906E-2"/>
          <c:y val="0.60535671107937283"/>
          <c:w val="0.87591942269065393"/>
          <c:h val="0.36523107840009938"/>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paperSize="8"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78241242068791"/>
          <c:y val="8.5839673655250928E-2"/>
          <c:w val="0.68231033278861775"/>
          <c:h val="0.44273838661733556"/>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data'!$F$37:$F$42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C74F-47D6-8955-69420DD23234}"/>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4.2736368965200631E-2"/>
          <c:y val="0.60919457356987017"/>
          <c:w val="0.86566327991636471"/>
          <c:h val="0.38398026752680009"/>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10028548422515E-2"/>
          <c:y val="8.5611516742225391E-2"/>
          <c:w val="0.70344811868387158"/>
          <c:h val="0.46348410085102998"/>
        </c:manualLayout>
      </c:layout>
      <c:pieChart>
        <c:varyColors val="1"/>
        <c:ser>
          <c:idx val="0"/>
          <c:order val="0"/>
          <c:dLbls>
            <c:dLbl>
              <c:idx val="2"/>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5DB-4487-8225-DEAE608DB5F3}"/>
                </c:ext>
              </c:extLst>
            </c:dLbl>
            <c:spPr>
              <a:noFill/>
              <a:ln>
                <a:noFill/>
              </a:ln>
              <a:effectLst/>
            </c:spPr>
            <c:txPr>
              <a:bodyPr/>
              <a:lstStyle/>
              <a:p>
                <a:pPr>
                  <a:defRPr sz="1400" b="1">
                    <a:solidFill>
                      <a:schemeClr val="bg1"/>
                    </a:solidFill>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data'!$G$37:$G$42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1-B5DB-4487-8225-DEAE608DB5F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3.0572171729355297E-2"/>
          <c:y val="0.63452732044858029"/>
          <c:w val="0.86149968739853977"/>
          <c:h val="0.32080400858983538"/>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36091205313727"/>
          <c:y val="8.8575645754590551E-2"/>
          <c:w val="0.73125226172589286"/>
          <c:h val="0.47260797867274096"/>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data'!$H$37:$H$42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9CD6-4529-BE09-E5E7A78D825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4.8854845000952149E-2"/>
          <c:y val="0.61562032500138186"/>
          <c:w val="0.86166447759978848"/>
          <c:h val="0.38398021895706053"/>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45732896182045"/>
          <c:y val="8.8502289326510247E-2"/>
          <c:w val="0.68109132953944829"/>
          <c:h val="0.44146630966903783"/>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data'!$I$37:$I$42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81A3-4EA7-AC57-E187EBC06761}"/>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3.3854041974333712E-2"/>
          <c:y val="0.59009844896148544"/>
          <c:w val="0.83405875653175232"/>
          <c:h val="0.38475286363852407"/>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895735838149"/>
          <c:y val="0.11235451382530671"/>
          <c:w val="0.56018254662565059"/>
          <c:h val="0.7751361777452237"/>
        </c:manualLayout>
      </c:layout>
      <c:pieChart>
        <c:varyColors val="1"/>
        <c:ser>
          <c:idx val="0"/>
          <c:order val="0"/>
          <c:dLbls>
            <c:spPr>
              <a:noFill/>
              <a:ln>
                <a:noFill/>
              </a:ln>
              <a:effectLst/>
            </c:spPr>
            <c:txPr>
              <a:bodyPr/>
              <a:lstStyle/>
              <a:p>
                <a:pPr>
                  <a:defRPr>
                    <a:solidFill>
                      <a:schemeClr val="bg1"/>
                    </a:solidFill>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'CO2 data'!$D$61:$D$68</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data'!$E$61:$E$68</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BD47-4F47-91B2-47B76AC94ACD}"/>
            </c:ext>
          </c:extLst>
        </c:ser>
        <c:dLbls>
          <c:showLegendKey val="0"/>
          <c:showVal val="0"/>
          <c:showCatName val="0"/>
          <c:showSerName val="0"/>
          <c:showPercent val="1"/>
          <c:showBubbleSize val="0"/>
          <c:showLeaderLines val="1"/>
        </c:dLbls>
        <c:firstSliceAng val="0"/>
      </c:pieChart>
      <c:spPr>
        <a:noFill/>
        <a:ln w="25400">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73174842278602"/>
          <c:y val="0.10467611548556431"/>
          <c:w val="0.69787225521624774"/>
          <c:h val="0.43020351546965718"/>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data'!$J$37:$J$42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BBF8-4C49-864C-56A89F98DBEF}"/>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4.2137277945758424E-2"/>
          <c:y val="0.59570380975105386"/>
          <c:w val="0.84250692021271878"/>
          <c:h val="0.40168335321721149"/>
        </c:manualLayout>
      </c:layout>
      <c:overlay val="0"/>
      <c:txPr>
        <a:bodyPr/>
        <a:lstStyle/>
        <a:p>
          <a:pPr>
            <a:defRPr sz="1400" b="1">
              <a:solidFill>
                <a:schemeClr val="bg1"/>
              </a:solidFill>
            </a:defRPr>
          </a:pPr>
          <a:endParaRPr lang="nl-NL"/>
        </a:p>
      </c:txPr>
    </c:legend>
    <c:plotVisOnly val="1"/>
    <c:dispBlanksAs val="gap"/>
    <c:showDLblsOverMax val="0"/>
  </c:chart>
  <c:spPr>
    <a:noFill/>
    <a:ln w="25400" cap="flat" cmpd="sng" algn="ctr">
      <a:noFill/>
      <a:prstDash val="solid"/>
    </a:ln>
    <a:effectLst/>
  </c:spPr>
  <c:txPr>
    <a:bodyPr/>
    <a:lstStyle/>
    <a:p>
      <a:pPr>
        <a:defRPr>
          <a:solidFill>
            <a:schemeClr val="dk1"/>
          </a:solidFill>
          <a:latin typeface="+mn-lt"/>
          <a:ea typeface="+mn-ea"/>
          <a:cs typeface="+mn-cs"/>
        </a:defRPr>
      </a:pPr>
      <a:endParaRPr lang="nl-N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19623857579929"/>
          <c:y val="8.2090056108255927E-2"/>
          <c:w val="0.73115129197027917"/>
          <c:h val="0.45094969116884343"/>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data'!$K$37:$K$42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D941-42F6-B404-EEEC5A188FE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5.6683116645900346E-2"/>
          <c:y val="0.57220236691970394"/>
          <c:w val="0.79056610543208106"/>
          <c:h val="0.4160344507834724"/>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66509186351695E-2"/>
          <c:y val="9.0815609054524404E-2"/>
          <c:w val="0.75433364829396332"/>
          <c:h val="0.45579069513107062"/>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data'!$L$37:$L$42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39B5-41CE-AF9E-43042CEE8E20}"/>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104"/>
          <c:y val="0.61797250879161947"/>
          <c:w val="0.77066666666666672"/>
          <c:h val="0.38113443673370684"/>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9424698326907"/>
          <c:y val="8.799968840146781E-2"/>
          <c:w val="0.71686531123713626"/>
          <c:h val="0.46625658134542314"/>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data'!$M$37:$M$42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E1B5-40F8-9BB0-459B1F1E4014}"/>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7.4306743420892232E-2"/>
          <c:y val="0.61435837409002381"/>
          <c:w val="0.79439492066018624"/>
          <c:h val="0.35291477209219002"/>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0898943923404"/>
          <c:y val="8.2727245014420511E-2"/>
          <c:w val="0.69564059849834414"/>
          <c:h val="0.45378269566041229"/>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data'!$N$37:$N$42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1860-4A3A-832B-97D88B120FD7}"/>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6.7488807193645584E-2"/>
          <c:y val="0.61240747400215367"/>
          <c:w val="0.80691752178110709"/>
          <c:h val="0.33578745396863624"/>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29030491088914"/>
          <c:y val="7.619030731887412E-2"/>
          <c:w val="0.66894339992166085"/>
          <c:h val="0.44298398653924465"/>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data'!$O$37:$O$42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1570-4F98-8A39-75EF92455DD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10451934611241674"/>
          <c:y val="0.61308874572496619"/>
          <c:w val="0.77888987832941636"/>
          <c:h val="0.36057143617065068"/>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2644486143823"/>
          <c:y val="9.0373583541578262E-2"/>
          <c:w val="0.69785350684517289"/>
          <c:h val="0.43757624907664988"/>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data'!$P$37:$P$42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4088-405C-9B16-54B3E23D2C3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8.7405740264021523E-2"/>
          <c:y val="0.61691294576201927"/>
          <c:w val="0.77253059844580474"/>
          <c:h val="0.33779093780942054"/>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'Afval data'!$A$106:$A$111</c:f>
              <c:strCache>
                <c:ptCount val="6"/>
                <c:pt idx="0">
                  <c:v>ONGESORTEERD RESTAFVAL</c:v>
                </c:pt>
                <c:pt idx="1">
                  <c:v>PUIN / STEENACHTIG MAT.</c:v>
                </c:pt>
                <c:pt idx="2">
                  <c:v>PAPIER / KARTON </c:v>
                </c:pt>
                <c:pt idx="3">
                  <c:v>PLASTIC</c:v>
                </c:pt>
                <c:pt idx="4">
                  <c:v>HOUT </c:v>
                </c:pt>
                <c:pt idx="5">
                  <c:v>METALEN</c:v>
                </c:pt>
              </c:strCache>
            </c:strRef>
          </c:cat>
          <c:val>
            <c:numRef>
              <c:f>'Afval data'!$B$106:$B$111</c:f>
              <c:numCache>
                <c:formatCode>General</c:formatCode>
                <c:ptCount val="6"/>
                <c:pt idx="0">
                  <c:v>2054551</c:v>
                </c:pt>
                <c:pt idx="1">
                  <c:v>794700</c:v>
                </c:pt>
                <c:pt idx="2">
                  <c:v>3420</c:v>
                </c:pt>
                <c:pt idx="3">
                  <c:v>5360</c:v>
                </c:pt>
                <c:pt idx="4">
                  <c:v>220720</c:v>
                </c:pt>
                <c:pt idx="5">
                  <c:v>0</c:v>
                </c:pt>
              </c:numCache>
            </c:numRef>
          </c:val>
          <c:extLst>
            <c:ext xmlns:c16="http://schemas.microsoft.com/office/drawing/2014/chart" uri="{C3380CC4-5D6E-409C-BE32-E72D297353CC}">
              <c16:uniqueId val="{00000000-2876-4C5E-B454-247CF5580C68}"/>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data'!$B$36</c:f>
          <c:strCache>
            <c:ptCount val="1"/>
            <c:pt idx="0">
              <c:v>Project 1</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data'!$B$37:$B$42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89AF-492D-9528-F21FC2A47490}"/>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data'!$C$36</c:f>
          <c:strCache>
            <c:ptCount val="1"/>
            <c:pt idx="0">
              <c:v>Project 2</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data'!$C$37:$C$42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7CA3-45B4-9ACF-00A5902D61D0}"/>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1"/>
          <c:order val="0"/>
          <c:tx>
            <c:strRef>
              <c:f>'CO2 reductie data'!$A$5:$A$5</c:f>
              <c:strCache>
                <c:ptCount val="1"/>
                <c:pt idx="0">
                  <c:v>OV</c:v>
                </c:pt>
              </c:strCache>
            </c:strRef>
          </c:tx>
          <c:invertIfNegative val="0"/>
          <c:val>
            <c:numRef>
              <c:f>'CO2 reductie data'!$B$5:$B$5</c:f>
              <c:numCache>
                <c:formatCode>General</c:formatCode>
                <c:ptCount val="1"/>
                <c:pt idx="0">
                  <c:v>1</c:v>
                </c:pt>
              </c:numCache>
            </c:numRef>
          </c:val>
          <c:extLst>
            <c:ext xmlns:c16="http://schemas.microsoft.com/office/drawing/2014/chart" uri="{C3380CC4-5D6E-409C-BE32-E72D297353CC}">
              <c16:uniqueId val="{00000000-83EC-4730-86E2-FF188A96969F}"/>
            </c:ext>
          </c:extLst>
        </c:ser>
        <c:ser>
          <c:idx val="2"/>
          <c:order val="1"/>
          <c:tx>
            <c:strRef>
              <c:f>'CO2 reductie data'!$A$6:$A$6</c:f>
              <c:strCache>
                <c:ptCount val="1"/>
                <c:pt idx="0">
                  <c:v>Afval scheiding</c:v>
                </c:pt>
              </c:strCache>
            </c:strRef>
          </c:tx>
          <c:invertIfNegative val="0"/>
          <c:val>
            <c:numRef>
              <c:f>'CO2 reductie data'!$B$6:$B$6</c:f>
              <c:numCache>
                <c:formatCode>General</c:formatCode>
                <c:ptCount val="1"/>
                <c:pt idx="0">
                  <c:v>1</c:v>
                </c:pt>
              </c:numCache>
            </c:numRef>
          </c:val>
          <c:extLst>
            <c:ext xmlns:c16="http://schemas.microsoft.com/office/drawing/2014/chart" uri="{C3380CC4-5D6E-409C-BE32-E72D297353CC}">
              <c16:uniqueId val="{00000001-83EC-4730-86E2-FF188A96969F}"/>
            </c:ext>
          </c:extLst>
        </c:ser>
        <c:ser>
          <c:idx val="0"/>
          <c:order val="2"/>
          <c:tx>
            <c:strRef>
              <c:f>'CO2 reductie data'!$A$4:$A$4</c:f>
              <c:strCache>
                <c:ptCount val="1"/>
                <c:pt idx="0">
                  <c:v>Fietsplan</c:v>
                </c:pt>
              </c:strCache>
            </c:strRef>
          </c:tx>
          <c:invertIfNegative val="0"/>
          <c:val>
            <c:numRef>
              <c:f>'CO2 reductie data'!$B$4:$B$4</c:f>
              <c:numCache>
                <c:formatCode>General</c:formatCode>
                <c:ptCount val="1"/>
                <c:pt idx="0">
                  <c:v>1</c:v>
                </c:pt>
              </c:numCache>
            </c:numRef>
          </c:val>
          <c:extLst>
            <c:ext xmlns:c16="http://schemas.microsoft.com/office/drawing/2014/chart" uri="{C3380CC4-5D6E-409C-BE32-E72D297353CC}">
              <c16:uniqueId val="{00000002-83EC-4730-86E2-FF188A96969F}"/>
            </c:ext>
          </c:extLst>
        </c:ser>
        <c:ser>
          <c:idx val="3"/>
          <c:order val="3"/>
          <c:tx>
            <c:strRef>
              <c:f>'CO2 reductie data'!$A$7:$A$7</c:f>
              <c:strCache>
                <c:ptCount val="1"/>
                <c:pt idx="0">
                  <c:v>Video conferance</c:v>
                </c:pt>
              </c:strCache>
            </c:strRef>
          </c:tx>
          <c:invertIfNegative val="0"/>
          <c:val>
            <c:numRef>
              <c:f>'CO2 reductie data'!$B$7:$B$7</c:f>
              <c:numCache>
                <c:formatCode>General</c:formatCode>
                <c:ptCount val="1"/>
                <c:pt idx="0">
                  <c:v>1</c:v>
                </c:pt>
              </c:numCache>
            </c:numRef>
          </c:val>
          <c:extLst>
            <c:ext xmlns:c16="http://schemas.microsoft.com/office/drawing/2014/chart" uri="{C3380CC4-5D6E-409C-BE32-E72D297353CC}">
              <c16:uniqueId val="{00000003-83EC-4730-86E2-FF188A96969F}"/>
            </c:ext>
          </c:extLst>
        </c:ser>
        <c:ser>
          <c:idx val="4"/>
          <c:order val="4"/>
          <c:tx>
            <c:strRef>
              <c:f>'CO2 reductie data'!$A$8:$A$8</c:f>
              <c:strCache>
                <c:ptCount val="1"/>
                <c:pt idx="0">
                  <c:v>enz</c:v>
                </c:pt>
              </c:strCache>
            </c:strRef>
          </c:tx>
          <c:invertIfNegative val="0"/>
          <c:val>
            <c:numRef>
              <c:f>'CO2 reductie data'!$B$8:$B$8</c:f>
              <c:numCache>
                <c:formatCode>General</c:formatCode>
                <c:ptCount val="1"/>
                <c:pt idx="0">
                  <c:v>1</c:v>
                </c:pt>
              </c:numCache>
            </c:numRef>
          </c:val>
          <c:extLst>
            <c:ext xmlns:c16="http://schemas.microsoft.com/office/drawing/2014/chart" uri="{C3380CC4-5D6E-409C-BE32-E72D297353CC}">
              <c16:uniqueId val="{00000004-83EC-4730-86E2-FF188A96969F}"/>
            </c:ext>
          </c:extLst>
        </c:ser>
        <c:ser>
          <c:idx val="5"/>
          <c:order val="5"/>
          <c:tx>
            <c:strRef>
              <c:f>'CO2 reductie data'!$A$9:$A$9</c:f>
              <c:strCache>
                <c:ptCount val="1"/>
                <c:pt idx="0">
                  <c:v>enz</c:v>
                </c:pt>
              </c:strCache>
            </c:strRef>
          </c:tx>
          <c:invertIfNegative val="0"/>
          <c:val>
            <c:numRef>
              <c:f>'CO2 reductie data'!$B$9:$B$9</c:f>
              <c:numCache>
                <c:formatCode>General</c:formatCode>
                <c:ptCount val="1"/>
                <c:pt idx="0">
                  <c:v>1</c:v>
                </c:pt>
              </c:numCache>
            </c:numRef>
          </c:val>
          <c:extLst>
            <c:ext xmlns:c16="http://schemas.microsoft.com/office/drawing/2014/chart" uri="{C3380CC4-5D6E-409C-BE32-E72D297353CC}">
              <c16:uniqueId val="{00000005-83EC-4730-86E2-FF188A96969F}"/>
            </c:ext>
          </c:extLst>
        </c:ser>
        <c:ser>
          <c:idx val="6"/>
          <c:order val="6"/>
          <c:tx>
            <c:strRef>
              <c:f>'CO2 reductie data'!$A$10:$A$10</c:f>
              <c:strCache>
                <c:ptCount val="1"/>
                <c:pt idx="0">
                  <c:v>enz</c:v>
                </c:pt>
              </c:strCache>
            </c:strRef>
          </c:tx>
          <c:invertIfNegative val="0"/>
          <c:val>
            <c:numRef>
              <c:f>'CO2 reductie data'!$B$10:$B$10</c:f>
              <c:numCache>
                <c:formatCode>General</c:formatCode>
                <c:ptCount val="1"/>
                <c:pt idx="0">
                  <c:v>1</c:v>
                </c:pt>
              </c:numCache>
            </c:numRef>
          </c:val>
          <c:extLst>
            <c:ext xmlns:c16="http://schemas.microsoft.com/office/drawing/2014/chart" uri="{C3380CC4-5D6E-409C-BE32-E72D297353CC}">
              <c16:uniqueId val="{00000006-83EC-4730-86E2-FF188A96969F}"/>
            </c:ext>
          </c:extLst>
        </c:ser>
        <c:dLbls>
          <c:showLegendKey val="0"/>
          <c:showVal val="0"/>
          <c:showCatName val="0"/>
          <c:showSerName val="0"/>
          <c:showPercent val="0"/>
          <c:showBubbleSize val="0"/>
        </c:dLbls>
        <c:gapWidth val="150"/>
        <c:shape val="box"/>
        <c:axId val="249284864"/>
        <c:axId val="249290752"/>
        <c:axId val="0"/>
      </c:bar3DChart>
      <c:catAx>
        <c:axId val="249284864"/>
        <c:scaling>
          <c:orientation val="minMax"/>
        </c:scaling>
        <c:delete val="0"/>
        <c:axPos val="b"/>
        <c:numFmt formatCode="General" sourceLinked="1"/>
        <c:majorTickMark val="out"/>
        <c:minorTickMark val="none"/>
        <c:tickLblPos val="nextTo"/>
        <c:crossAx val="249290752"/>
        <c:crosses val="autoZero"/>
        <c:auto val="1"/>
        <c:lblAlgn val="ctr"/>
        <c:lblOffset val="100"/>
        <c:noMultiLvlLbl val="0"/>
      </c:catAx>
      <c:valAx>
        <c:axId val="249290752"/>
        <c:scaling>
          <c:orientation val="minMax"/>
        </c:scaling>
        <c:delete val="0"/>
        <c:axPos val="l"/>
        <c:majorGridlines/>
        <c:numFmt formatCode="General" sourceLinked="1"/>
        <c:majorTickMark val="out"/>
        <c:minorTickMark val="none"/>
        <c:tickLblPos val="nextTo"/>
        <c:crossAx val="2492848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data'!$D$36</c:f>
          <c:strCache>
            <c:ptCount val="1"/>
            <c:pt idx="0">
              <c:v>Project 3</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data'!$D$37:$D$42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C9DE-4623-A9A9-4663C18DBD20}"/>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data'!$E$36</c:f>
          <c:strCache>
            <c:ptCount val="1"/>
            <c:pt idx="0">
              <c:v>Project 4</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data'!$E$37:$E$42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8863-481E-A17B-D1B0D642D004}"/>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data'!$F$36</c:f>
          <c:strCache>
            <c:ptCount val="1"/>
            <c:pt idx="0">
              <c:v>Project 5</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data'!$F$37:$F$42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12B2-47B2-8F0C-43966C35ED84}"/>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data'!$G$36</c:f>
          <c:strCache>
            <c:ptCount val="1"/>
            <c:pt idx="0">
              <c:v>Project 6</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data'!$G$37:$G$42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8201-4133-B334-CBB90F93BAE7}"/>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data'!$H$36</c:f>
          <c:strCache>
            <c:ptCount val="1"/>
            <c:pt idx="0">
              <c:v>Project 7</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data'!$H$37:$H$42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9951-4B7A-86EB-4B2AE6ED2DBC}"/>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data'!$I$36</c:f>
          <c:strCache>
            <c:ptCount val="1"/>
            <c:pt idx="0">
              <c:v>Project 8</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data'!$I$37:$I$42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BB6E-4386-80F1-DCFE08BA54C0}"/>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data'!$J$36</c:f>
          <c:strCache>
            <c:ptCount val="1"/>
            <c:pt idx="0">
              <c:v>Project 9</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data'!$J$37:$J$42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548E-43F1-8486-B75E25C9A436}"/>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data'!$K$36</c:f>
          <c:strCache>
            <c:ptCount val="1"/>
            <c:pt idx="0">
              <c:v>Project 10</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data'!$K$37:$K$42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EF36-4502-BBFB-55E8BFED5F76}"/>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data'!$L$36</c:f>
          <c:strCache>
            <c:ptCount val="1"/>
            <c:pt idx="0">
              <c:v>Project 11</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data'!$L$37:$L$42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726A-4716-866A-A0F09468ED2C}"/>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data'!$M$36</c:f>
          <c:strCache>
            <c:ptCount val="1"/>
            <c:pt idx="0">
              <c:v>Project 12</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data'!$M$37:$M$42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EEE9-4F6C-8FFD-805F25D08C71}"/>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33635606554246E-2"/>
          <c:y val="7.1067316727820906E-2"/>
          <c:w val="0.8211927242824113"/>
          <c:h val="0.40518211632519185"/>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0"/>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data'!$A$106:$A$111</c:f>
              <c:strCache>
                <c:ptCount val="6"/>
                <c:pt idx="0">
                  <c:v>ONGESORTEERD RESTAFVAL</c:v>
                </c:pt>
                <c:pt idx="1">
                  <c:v>PUIN / STEENACHTIG MAT.</c:v>
                </c:pt>
                <c:pt idx="2">
                  <c:v>PAPIER / KARTON </c:v>
                </c:pt>
                <c:pt idx="3">
                  <c:v>PLASTIC</c:v>
                </c:pt>
                <c:pt idx="4">
                  <c:v>HOUT </c:v>
                </c:pt>
                <c:pt idx="5">
                  <c:v>METALEN</c:v>
                </c:pt>
              </c:strCache>
            </c:strRef>
          </c:cat>
          <c:val>
            <c:numRef>
              <c:f>'Afval data'!$B$106:$B$111</c:f>
              <c:numCache>
                <c:formatCode>General</c:formatCode>
                <c:ptCount val="6"/>
                <c:pt idx="0">
                  <c:v>2054551</c:v>
                </c:pt>
                <c:pt idx="1">
                  <c:v>794700</c:v>
                </c:pt>
                <c:pt idx="2">
                  <c:v>3420</c:v>
                </c:pt>
                <c:pt idx="3">
                  <c:v>5360</c:v>
                </c:pt>
                <c:pt idx="4">
                  <c:v>220720</c:v>
                </c:pt>
                <c:pt idx="5">
                  <c:v>0</c:v>
                </c:pt>
              </c:numCache>
            </c:numRef>
          </c:val>
          <c:extLst>
            <c:ext xmlns:c16="http://schemas.microsoft.com/office/drawing/2014/chart" uri="{C3380CC4-5D6E-409C-BE32-E72D297353CC}">
              <c16:uniqueId val="{00000000-26F6-498F-A01F-0B84004F409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5.1149608613883991E-2"/>
          <c:y val="0.63093855798324527"/>
          <c:w val="0.88045958369352806"/>
          <c:h val="0.36877010466106946"/>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data'!$N$36</c:f>
          <c:strCache>
            <c:ptCount val="1"/>
            <c:pt idx="0">
              <c:v>Project 13</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data'!$N$37:$N$42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2C54-4A36-BB34-5689A9486F8D}"/>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data'!$O$36</c:f>
          <c:strCache>
            <c:ptCount val="1"/>
            <c:pt idx="0">
              <c:v>Project 14</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data'!$O$37:$O$42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47CF-4C7E-8EBC-102405189A34}"/>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data'!$P$36</c:f>
          <c:strCache>
            <c:ptCount val="1"/>
            <c:pt idx="0">
              <c:v>project 15</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data'!$A$37:$A$42</c:f>
              <c:strCache>
                <c:ptCount val="6"/>
                <c:pt idx="0">
                  <c:v>ONGESORTEERD RESTAFVAL</c:v>
                </c:pt>
                <c:pt idx="1">
                  <c:v>PUIN / STEENACHTIG MAT.</c:v>
                </c:pt>
                <c:pt idx="2">
                  <c:v>PAPIER / KARTON </c:v>
                </c:pt>
                <c:pt idx="3">
                  <c:v>PLASTIC</c:v>
                </c:pt>
                <c:pt idx="4">
                  <c:v>HOUT </c:v>
                </c:pt>
                <c:pt idx="5">
                  <c:v>METALEN</c:v>
                </c:pt>
              </c:strCache>
            </c:strRef>
          </c:cat>
          <c:val>
            <c:numRef>
              <c:f>'Afval data'!$P$37:$P$42</c:f>
              <c:numCache>
                <c:formatCode>General</c:formatCode>
                <c:ptCount val="6"/>
                <c:pt idx="0">
                  <c:v>1</c:v>
                </c:pt>
                <c:pt idx="1">
                  <c:v>1</c:v>
                </c:pt>
                <c:pt idx="2">
                  <c:v>1</c:v>
                </c:pt>
                <c:pt idx="3">
                  <c:v>1</c:v>
                </c:pt>
                <c:pt idx="4">
                  <c:v>1</c:v>
                </c:pt>
                <c:pt idx="5">
                  <c:v>1</c:v>
                </c:pt>
              </c:numCache>
            </c:numRef>
          </c:val>
          <c:extLst>
            <c:ext xmlns:c16="http://schemas.microsoft.com/office/drawing/2014/chart" uri="{C3380CC4-5D6E-409C-BE32-E72D297353CC}">
              <c16:uniqueId val="{00000000-CF39-4791-9D2F-61443B5C8C60}"/>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'Afval data'!$A$1</c:f>
          <c:strCache>
            <c:ptCount val="1"/>
            <c:pt idx="0">
              <c:v>Afval data-Rotterdam-2012</c:v>
            </c:pt>
          </c:strCache>
        </c:strRef>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'Afval data'!$A$29:$A$34</c:f>
              <c:strCache>
                <c:ptCount val="6"/>
                <c:pt idx="0">
                  <c:v>ONGESORTEERD RESTAFVAL</c:v>
                </c:pt>
                <c:pt idx="1">
                  <c:v>PUIN / STEENACHTIG MAT.</c:v>
                </c:pt>
                <c:pt idx="2">
                  <c:v>PAPIER / KARTON </c:v>
                </c:pt>
                <c:pt idx="3">
                  <c:v>PLASTIC</c:v>
                </c:pt>
                <c:pt idx="4">
                  <c:v>HOUT </c:v>
                </c:pt>
                <c:pt idx="5">
                  <c:v>METALEN</c:v>
                </c:pt>
              </c:strCache>
            </c:strRef>
          </c:cat>
          <c:val>
            <c:numRef>
              <c:f>'Afval data'!$B$29:$B$34</c:f>
              <c:numCache>
                <c:formatCode>General</c:formatCode>
                <c:ptCount val="6"/>
                <c:pt idx="0">
                  <c:v>22</c:v>
                </c:pt>
                <c:pt idx="1">
                  <c:v>22</c:v>
                </c:pt>
                <c:pt idx="2">
                  <c:v>22</c:v>
                </c:pt>
                <c:pt idx="3">
                  <c:v>22</c:v>
                </c:pt>
                <c:pt idx="4">
                  <c:v>22</c:v>
                </c:pt>
                <c:pt idx="5">
                  <c:v>22</c:v>
                </c:pt>
              </c:numCache>
            </c:numRef>
          </c:val>
          <c:extLst>
            <c:ext xmlns:c16="http://schemas.microsoft.com/office/drawing/2014/chart" uri="{C3380CC4-5D6E-409C-BE32-E72D297353CC}">
              <c16:uniqueId val="{00000000-C0CC-4100-B575-4D53C2CBD746}"/>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53855351071138924"/>
          <c:y val="0.30979287227650759"/>
          <c:w val="0.44606187079787418"/>
          <c:h val="0.62920975239540844"/>
        </c:manualLayout>
      </c:layout>
      <c:overlay val="0"/>
      <c:txPr>
        <a:bodyPr/>
        <a:lstStyle/>
        <a:p>
          <a:pPr>
            <a:defRPr sz="800"/>
          </a:pPr>
          <a:endParaRPr lang="nl-NL"/>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CO2</a:t>
            </a:r>
            <a:r>
              <a:rPr lang="nl-NL" baseline="0"/>
              <a:t> Footprint DVBR 2009</a:t>
            </a:r>
            <a:endParaRPr lang="nl-NL"/>
          </a:p>
        </c:rich>
      </c:tx>
      <c:overlay val="0"/>
    </c:title>
    <c:autoTitleDeleted val="0"/>
    <c:plotArea>
      <c:layout>
        <c:manualLayout>
          <c:layoutTarget val="inner"/>
          <c:xMode val="edge"/>
          <c:yMode val="edge"/>
          <c:x val="9.2340594052638239E-2"/>
          <c:y val="0.12873861172760903"/>
          <c:w val="0.81531881189472344"/>
          <c:h val="0.62908818335814887"/>
        </c:manualLayout>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'CO2 data'!$D$84:$D$91</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data'!$E$84:$E$91</c:f>
              <c:numCache>
                <c:formatCode>General</c:formatCode>
                <c:ptCount val="8"/>
                <c:pt idx="0">
                  <c:v>5.7</c:v>
                </c:pt>
                <c:pt idx="1">
                  <c:v>538.9</c:v>
                </c:pt>
                <c:pt idx="2">
                  <c:v>561.70000000000005</c:v>
                </c:pt>
                <c:pt idx="3">
                  <c:v>0</c:v>
                </c:pt>
                <c:pt idx="4">
                  <c:v>658.7</c:v>
                </c:pt>
                <c:pt idx="5">
                  <c:v>99.1</c:v>
                </c:pt>
                <c:pt idx="6">
                  <c:v>4.8</c:v>
                </c:pt>
                <c:pt idx="7">
                  <c:v>5.4</c:v>
                </c:pt>
              </c:numCache>
            </c:numRef>
          </c:val>
          <c:extLst>
            <c:ext xmlns:c16="http://schemas.microsoft.com/office/drawing/2014/chart" uri="{C3380CC4-5D6E-409C-BE32-E72D297353CC}">
              <c16:uniqueId val="{00000000-27C5-46AD-80F2-7157F8C2ACBA}"/>
            </c:ext>
          </c:extLst>
        </c:ser>
        <c:dLbls>
          <c:showLegendKey val="0"/>
          <c:showVal val="0"/>
          <c:showCatName val="0"/>
          <c:showSerName val="0"/>
          <c:showPercent val="1"/>
          <c:showBubbleSize val="0"/>
          <c:showLeaderLines val="1"/>
        </c:dLbls>
        <c:firstSliceAng val="0"/>
      </c:pieChart>
    </c:plotArea>
    <c:legend>
      <c:legendPos val="t"/>
      <c:layout>
        <c:manualLayout>
          <c:xMode val="edge"/>
          <c:yMode val="edge"/>
          <c:x val="0.17719176902975048"/>
          <c:y val="0.82064387563750174"/>
          <c:w val="0.47522933763536918"/>
          <c:h val="0.1793559781580043"/>
        </c:manualLayout>
      </c:layou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Footprint 2011</a:t>
            </a:r>
          </a:p>
        </c:rich>
      </c:tx>
      <c:overlay val="0"/>
    </c:title>
    <c:autoTitleDeleted val="0"/>
    <c:plotArea>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'CO2 data'!$D$106:$D$113</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data'!$E$106:$E$113</c:f>
              <c:numCache>
                <c:formatCode>General</c:formatCode>
                <c:ptCount val="8"/>
                <c:pt idx="0">
                  <c:v>0</c:v>
                </c:pt>
                <c:pt idx="1">
                  <c:v>290.10000000000002</c:v>
                </c:pt>
                <c:pt idx="2">
                  <c:v>506</c:v>
                </c:pt>
                <c:pt idx="3">
                  <c:v>0</c:v>
                </c:pt>
                <c:pt idx="4">
                  <c:v>176.3</c:v>
                </c:pt>
                <c:pt idx="5">
                  <c:v>14.4</c:v>
                </c:pt>
                <c:pt idx="6">
                  <c:v>2.5</c:v>
                </c:pt>
                <c:pt idx="7">
                  <c:v>3.1</c:v>
                </c:pt>
              </c:numCache>
            </c:numRef>
          </c:val>
          <c:extLst>
            <c:ext xmlns:c16="http://schemas.microsoft.com/office/drawing/2014/chart" uri="{C3380CC4-5D6E-409C-BE32-E72D297353CC}">
              <c16:uniqueId val="{00000000-A93E-41C8-ACA4-B53DCC3009DF}"/>
            </c:ext>
          </c:extLst>
        </c:ser>
        <c:dLbls>
          <c:showLegendKey val="0"/>
          <c:showVal val="0"/>
          <c:showCatName val="0"/>
          <c:showSerName val="0"/>
          <c:showPercent val="1"/>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'CO2 data'!$D$61:$D$68</c:f>
              <c:strCache>
                <c:ptCount val="8"/>
                <c:pt idx="0">
                  <c:v>Brandstofverbruik kantoren</c:v>
                </c:pt>
                <c:pt idx="1">
                  <c:v>Brandstofverbruik materieel</c:v>
                </c:pt>
                <c:pt idx="2">
                  <c:v>Leaseauto's</c:v>
                </c:pt>
                <c:pt idx="3">
                  <c:v>Airco vestigingen</c:v>
                </c:pt>
                <c:pt idx="4">
                  <c:v>Elektriciteit</c:v>
                </c:pt>
                <c:pt idx="5">
                  <c:v>Stadswarmte</c:v>
                </c:pt>
                <c:pt idx="6">
                  <c:v>Vliegreizen</c:v>
                </c:pt>
                <c:pt idx="7">
                  <c:v>Zakelijk vervoer privéauto's</c:v>
                </c:pt>
              </c:strCache>
            </c:strRef>
          </c:cat>
          <c:val>
            <c:numRef>
              <c:f>'CO2 data'!$E$61:$E$68</c:f>
              <c:numCache>
                <c:formatCode>General</c:formatCode>
                <c:ptCount val="8"/>
                <c:pt idx="0">
                  <c:v>1</c:v>
                </c:pt>
                <c:pt idx="1">
                  <c:v>1</c:v>
                </c:pt>
                <c:pt idx="2">
                  <c:v>1</c:v>
                </c:pt>
                <c:pt idx="3">
                  <c:v>1</c:v>
                </c:pt>
                <c:pt idx="4">
                  <c:v>1</c:v>
                </c:pt>
                <c:pt idx="5">
                  <c:v>1</c:v>
                </c:pt>
                <c:pt idx="6">
                  <c:v>1</c:v>
                </c:pt>
                <c:pt idx="7">
                  <c:v>1</c:v>
                </c:pt>
              </c:numCache>
            </c:numRef>
          </c:val>
          <c:extLst>
            <c:ext xmlns:c16="http://schemas.microsoft.com/office/drawing/2014/chart" uri="{C3380CC4-5D6E-409C-BE32-E72D297353CC}">
              <c16:uniqueId val="{00000000-20C3-4647-A7AB-9FC5A448F9AB}"/>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1"/>
          <c:order val="0"/>
          <c:tx>
            <c:strRef>
              <c:f>'CO2 reductie data'!$A$5:$A$5</c:f>
              <c:strCache>
                <c:ptCount val="1"/>
                <c:pt idx="0">
                  <c:v>OV</c:v>
                </c:pt>
              </c:strCache>
            </c:strRef>
          </c:tx>
          <c:invertIfNegative val="0"/>
          <c:val>
            <c:numRef>
              <c:f>'CO2 reductie data'!$B$5:$B$5</c:f>
              <c:numCache>
                <c:formatCode>General</c:formatCode>
                <c:ptCount val="1"/>
                <c:pt idx="0">
                  <c:v>1</c:v>
                </c:pt>
              </c:numCache>
            </c:numRef>
          </c:val>
          <c:extLst>
            <c:ext xmlns:c16="http://schemas.microsoft.com/office/drawing/2014/chart" uri="{C3380CC4-5D6E-409C-BE32-E72D297353CC}">
              <c16:uniqueId val="{00000000-1913-40DB-8FA0-AB927ED43B55}"/>
            </c:ext>
          </c:extLst>
        </c:ser>
        <c:ser>
          <c:idx val="2"/>
          <c:order val="1"/>
          <c:tx>
            <c:strRef>
              <c:f>'CO2 reductie data'!$A$6:$A$6</c:f>
              <c:strCache>
                <c:ptCount val="1"/>
                <c:pt idx="0">
                  <c:v>Afval scheiding</c:v>
                </c:pt>
              </c:strCache>
            </c:strRef>
          </c:tx>
          <c:invertIfNegative val="0"/>
          <c:val>
            <c:numRef>
              <c:f>'CO2 reductie data'!$B$6:$B$6</c:f>
              <c:numCache>
                <c:formatCode>General</c:formatCode>
                <c:ptCount val="1"/>
                <c:pt idx="0">
                  <c:v>1</c:v>
                </c:pt>
              </c:numCache>
            </c:numRef>
          </c:val>
          <c:extLst>
            <c:ext xmlns:c16="http://schemas.microsoft.com/office/drawing/2014/chart" uri="{C3380CC4-5D6E-409C-BE32-E72D297353CC}">
              <c16:uniqueId val="{00000001-1913-40DB-8FA0-AB927ED43B55}"/>
            </c:ext>
          </c:extLst>
        </c:ser>
        <c:ser>
          <c:idx val="0"/>
          <c:order val="2"/>
          <c:tx>
            <c:strRef>
              <c:f>'CO2 reductie data'!$A$4:$A$4</c:f>
              <c:strCache>
                <c:ptCount val="1"/>
                <c:pt idx="0">
                  <c:v>Fietsplan</c:v>
                </c:pt>
              </c:strCache>
            </c:strRef>
          </c:tx>
          <c:invertIfNegative val="0"/>
          <c:val>
            <c:numRef>
              <c:f>'CO2 reductie data'!$B$4:$B$4</c:f>
              <c:numCache>
                <c:formatCode>General</c:formatCode>
                <c:ptCount val="1"/>
                <c:pt idx="0">
                  <c:v>1</c:v>
                </c:pt>
              </c:numCache>
            </c:numRef>
          </c:val>
          <c:extLst>
            <c:ext xmlns:c16="http://schemas.microsoft.com/office/drawing/2014/chart" uri="{C3380CC4-5D6E-409C-BE32-E72D297353CC}">
              <c16:uniqueId val="{00000002-1913-40DB-8FA0-AB927ED43B55}"/>
            </c:ext>
          </c:extLst>
        </c:ser>
        <c:ser>
          <c:idx val="3"/>
          <c:order val="3"/>
          <c:tx>
            <c:strRef>
              <c:f>'CO2 reductie data'!$A$7:$A$7</c:f>
              <c:strCache>
                <c:ptCount val="1"/>
                <c:pt idx="0">
                  <c:v>Video conferance</c:v>
                </c:pt>
              </c:strCache>
            </c:strRef>
          </c:tx>
          <c:invertIfNegative val="0"/>
          <c:val>
            <c:numRef>
              <c:f>'CO2 reductie data'!$B$7:$B$7</c:f>
              <c:numCache>
                <c:formatCode>General</c:formatCode>
                <c:ptCount val="1"/>
                <c:pt idx="0">
                  <c:v>1</c:v>
                </c:pt>
              </c:numCache>
            </c:numRef>
          </c:val>
          <c:extLst>
            <c:ext xmlns:c16="http://schemas.microsoft.com/office/drawing/2014/chart" uri="{C3380CC4-5D6E-409C-BE32-E72D297353CC}">
              <c16:uniqueId val="{00000003-1913-40DB-8FA0-AB927ED43B55}"/>
            </c:ext>
          </c:extLst>
        </c:ser>
        <c:ser>
          <c:idx val="4"/>
          <c:order val="4"/>
          <c:tx>
            <c:strRef>
              <c:f>'CO2 reductie data'!$A$8:$A$8</c:f>
              <c:strCache>
                <c:ptCount val="1"/>
                <c:pt idx="0">
                  <c:v>enz</c:v>
                </c:pt>
              </c:strCache>
            </c:strRef>
          </c:tx>
          <c:invertIfNegative val="0"/>
          <c:val>
            <c:numRef>
              <c:f>'CO2 reductie data'!$B$8:$B$8</c:f>
              <c:numCache>
                <c:formatCode>General</c:formatCode>
                <c:ptCount val="1"/>
                <c:pt idx="0">
                  <c:v>1</c:v>
                </c:pt>
              </c:numCache>
            </c:numRef>
          </c:val>
          <c:extLst>
            <c:ext xmlns:c16="http://schemas.microsoft.com/office/drawing/2014/chart" uri="{C3380CC4-5D6E-409C-BE32-E72D297353CC}">
              <c16:uniqueId val="{00000004-1913-40DB-8FA0-AB927ED43B55}"/>
            </c:ext>
          </c:extLst>
        </c:ser>
        <c:ser>
          <c:idx val="5"/>
          <c:order val="5"/>
          <c:tx>
            <c:strRef>
              <c:f>'CO2 reductie data'!$A$9:$A$9</c:f>
              <c:strCache>
                <c:ptCount val="1"/>
                <c:pt idx="0">
                  <c:v>enz</c:v>
                </c:pt>
              </c:strCache>
            </c:strRef>
          </c:tx>
          <c:invertIfNegative val="0"/>
          <c:val>
            <c:numRef>
              <c:f>'CO2 reductie data'!$B$9:$B$9</c:f>
              <c:numCache>
                <c:formatCode>General</c:formatCode>
                <c:ptCount val="1"/>
                <c:pt idx="0">
                  <c:v>1</c:v>
                </c:pt>
              </c:numCache>
            </c:numRef>
          </c:val>
          <c:extLst>
            <c:ext xmlns:c16="http://schemas.microsoft.com/office/drawing/2014/chart" uri="{C3380CC4-5D6E-409C-BE32-E72D297353CC}">
              <c16:uniqueId val="{00000005-1913-40DB-8FA0-AB927ED43B55}"/>
            </c:ext>
          </c:extLst>
        </c:ser>
        <c:ser>
          <c:idx val="6"/>
          <c:order val="6"/>
          <c:tx>
            <c:strRef>
              <c:f>'CO2 reductie data'!$A$10:$A$10</c:f>
              <c:strCache>
                <c:ptCount val="1"/>
                <c:pt idx="0">
                  <c:v>enz</c:v>
                </c:pt>
              </c:strCache>
            </c:strRef>
          </c:tx>
          <c:invertIfNegative val="0"/>
          <c:val>
            <c:numRef>
              <c:f>'CO2 reductie data'!$B$10:$B$10</c:f>
              <c:numCache>
                <c:formatCode>General</c:formatCode>
                <c:ptCount val="1"/>
                <c:pt idx="0">
                  <c:v>1</c:v>
                </c:pt>
              </c:numCache>
            </c:numRef>
          </c:val>
          <c:extLst>
            <c:ext xmlns:c16="http://schemas.microsoft.com/office/drawing/2014/chart" uri="{C3380CC4-5D6E-409C-BE32-E72D297353CC}">
              <c16:uniqueId val="{00000006-1913-40DB-8FA0-AB927ED43B55}"/>
            </c:ext>
          </c:extLst>
        </c:ser>
        <c:dLbls>
          <c:showLegendKey val="0"/>
          <c:showVal val="0"/>
          <c:showCatName val="0"/>
          <c:showSerName val="0"/>
          <c:showPercent val="0"/>
          <c:showBubbleSize val="0"/>
        </c:dLbls>
        <c:gapWidth val="150"/>
        <c:shape val="box"/>
        <c:axId val="259745664"/>
        <c:axId val="259747200"/>
        <c:axId val="0"/>
      </c:bar3DChart>
      <c:catAx>
        <c:axId val="259745664"/>
        <c:scaling>
          <c:orientation val="minMax"/>
        </c:scaling>
        <c:delete val="0"/>
        <c:axPos val="b"/>
        <c:numFmt formatCode="General" sourceLinked="1"/>
        <c:majorTickMark val="out"/>
        <c:minorTickMark val="none"/>
        <c:tickLblPos val="nextTo"/>
        <c:crossAx val="259747200"/>
        <c:crosses val="autoZero"/>
        <c:auto val="1"/>
        <c:lblAlgn val="ctr"/>
        <c:lblOffset val="100"/>
        <c:noMultiLvlLbl val="0"/>
      </c:catAx>
      <c:valAx>
        <c:axId val="259747200"/>
        <c:scaling>
          <c:orientation val="minMax"/>
        </c:scaling>
        <c:delete val="0"/>
        <c:axPos val="l"/>
        <c:majorGridlines/>
        <c:numFmt formatCode="General" sourceLinked="1"/>
        <c:majorTickMark val="out"/>
        <c:minorTickMark val="none"/>
        <c:tickLblPos val="nextTo"/>
        <c:crossAx val="259745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28972540762878E-2"/>
          <c:y val="7.7255957412103143E-2"/>
          <c:w val="0.89321645193717791"/>
          <c:h val="0.39053679730711627"/>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0"/>
            <c:showCatName val="0"/>
            <c:showSerName val="0"/>
            <c:showPercent val="1"/>
            <c:showBubbleSize val="0"/>
            <c:showLeaderLines val="1"/>
            <c:extLst>
              <c:ext xmlns:c15="http://schemas.microsoft.com/office/drawing/2012/chart" uri="{CE6537A1-D6FC-4f65-9D91-7224C49458BB}"/>
            </c:extLst>
          </c:dLbls>
          <c:cat>
            <c:strRef>
              <c:f>'Afval data'!$A$29:$A$34</c:f>
              <c:strCache>
                <c:ptCount val="6"/>
                <c:pt idx="0">
                  <c:v>ONGESORTEERD RESTAFVAL</c:v>
                </c:pt>
                <c:pt idx="1">
                  <c:v>PUIN / STEENACHTIG MAT.</c:v>
                </c:pt>
                <c:pt idx="2">
                  <c:v>PAPIER / KARTON </c:v>
                </c:pt>
                <c:pt idx="3">
                  <c:v>PLASTIC</c:v>
                </c:pt>
                <c:pt idx="4">
                  <c:v>HOUT </c:v>
                </c:pt>
                <c:pt idx="5">
                  <c:v>METALEN</c:v>
                </c:pt>
              </c:strCache>
            </c:strRef>
          </c:cat>
          <c:val>
            <c:numRef>
              <c:f>'Afval data'!$B$29:$B$34</c:f>
              <c:numCache>
                <c:formatCode>General</c:formatCode>
                <c:ptCount val="6"/>
                <c:pt idx="0">
                  <c:v>22</c:v>
                </c:pt>
                <c:pt idx="1">
                  <c:v>22</c:v>
                </c:pt>
                <c:pt idx="2">
                  <c:v>22</c:v>
                </c:pt>
                <c:pt idx="3">
                  <c:v>22</c:v>
                </c:pt>
                <c:pt idx="4">
                  <c:v>22</c:v>
                </c:pt>
                <c:pt idx="5">
                  <c:v>22</c:v>
                </c:pt>
              </c:numCache>
            </c:numRef>
          </c:val>
          <c:extLst>
            <c:ext xmlns:c16="http://schemas.microsoft.com/office/drawing/2014/chart" uri="{C3380CC4-5D6E-409C-BE32-E72D297353CC}">
              <c16:uniqueId val="{00000000-4649-4E7A-921D-AC3542018D19}"/>
            </c:ext>
          </c:extLst>
        </c:ser>
        <c:dLbls>
          <c:showLegendKey val="0"/>
          <c:showVal val="0"/>
          <c:showCatName val="0"/>
          <c:showSerName val="0"/>
          <c:showPercent val="1"/>
          <c:showBubbleSize val="0"/>
          <c:showLeaderLines val="1"/>
        </c:dLbls>
        <c:firstSliceAng val="0"/>
      </c:pieChart>
    </c:plotArea>
    <c:legend>
      <c:legendPos val="r"/>
      <c:legendEntry>
        <c:idx val="0"/>
        <c:txPr>
          <a:bodyPr/>
          <a:lstStyle/>
          <a:p>
            <a:pPr>
              <a:defRPr sz="1400" b="1">
                <a:solidFill>
                  <a:schemeClr val="bg1"/>
                </a:solidFill>
              </a:defRPr>
            </a:pPr>
            <a:endParaRPr lang="nl-NL"/>
          </a:p>
        </c:txPr>
      </c:legendEntry>
      <c:layout>
        <c:manualLayout>
          <c:xMode val="edge"/>
          <c:yMode val="edge"/>
          <c:x val="4.8660764886492083E-2"/>
          <c:y val="0.57090454794845569"/>
          <c:w val="0.90038380406366214"/>
          <c:h val="0.37775850052641724"/>
        </c:manualLayout>
      </c:layout>
      <c:overlay val="0"/>
      <c:spPr>
        <a:noFill/>
        <a:ln>
          <a:noFill/>
        </a:ln>
      </c:spPr>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84974991333631"/>
          <c:y val="8.8081934408254112E-2"/>
          <c:w val="0.71414945773287775"/>
          <c:h val="0.44982934906594285"/>
        </c:manualLayout>
      </c:layout>
      <c:pieChart>
        <c:varyColors val="1"/>
        <c:ser>
          <c:idx val="0"/>
          <c:order val="0"/>
          <c:dLbls>
            <c:dLbl>
              <c:idx val="2"/>
              <c:layout>
                <c:manualLayout>
                  <c:x val="-5.7741167079027426E-2"/>
                  <c:y val="1.34946122117543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5AB-483B-A212-CB0FFA061962}"/>
                </c:ext>
              </c:extLst>
            </c:dLbl>
            <c:dLbl>
              <c:idx val="3"/>
              <c:layout>
                <c:manualLayout>
                  <c:x val="-1.7771531736361243E-2"/>
                  <c:y val="-5.252397934471139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AB-483B-A212-CB0FFA061962}"/>
                </c:ext>
              </c:extLst>
            </c:dLbl>
            <c:dLbl>
              <c:idx val="5"/>
              <c:layout>
                <c:manualLayout>
                  <c:x val="-1.6376997256592179E-3"/>
                  <c:y val="-2.2689200192748091E-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5AB-483B-A212-CB0FFA061962}"/>
                </c:ext>
              </c:extLst>
            </c:dLbl>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data'!$A$106:$A$111</c:f>
              <c:strCache>
                <c:ptCount val="6"/>
                <c:pt idx="0">
                  <c:v>ONGESORTEERD RESTAFVAL</c:v>
                </c:pt>
                <c:pt idx="1">
                  <c:v>PUIN / STEENACHTIG MAT.</c:v>
                </c:pt>
                <c:pt idx="2">
                  <c:v>PAPIER / KARTON </c:v>
                </c:pt>
                <c:pt idx="3">
                  <c:v>PLASTIC</c:v>
                </c:pt>
                <c:pt idx="4">
                  <c:v>HOUT </c:v>
                </c:pt>
                <c:pt idx="5">
                  <c:v>METALEN</c:v>
                </c:pt>
              </c:strCache>
            </c:strRef>
          </c:cat>
          <c:val>
            <c:numRef>
              <c:f>'Afval data'!$B$106:$B$111</c:f>
              <c:numCache>
                <c:formatCode>General</c:formatCode>
                <c:ptCount val="6"/>
                <c:pt idx="0">
                  <c:v>2054551</c:v>
                </c:pt>
                <c:pt idx="1">
                  <c:v>794700</c:v>
                </c:pt>
                <c:pt idx="2">
                  <c:v>3420</c:v>
                </c:pt>
                <c:pt idx="3">
                  <c:v>5360</c:v>
                </c:pt>
                <c:pt idx="4">
                  <c:v>220720</c:v>
                </c:pt>
                <c:pt idx="5">
                  <c:v>0</c:v>
                </c:pt>
              </c:numCache>
            </c:numRef>
          </c:val>
          <c:extLst>
            <c:ext xmlns:c16="http://schemas.microsoft.com/office/drawing/2014/chart" uri="{C3380CC4-5D6E-409C-BE32-E72D297353CC}">
              <c16:uniqueId val="{00000003-35AB-483B-A212-CB0FFA06196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13656593869162584"/>
          <c:y val="0.63506989613712761"/>
          <c:w val="0.74313534393106517"/>
          <c:h val="0.36493010386287233"/>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4154758432973"/>
          <c:y val="7.4996304669837061E-2"/>
          <c:w val="0.69022766598619611"/>
          <c:h val="0.4428391361970842"/>
        </c:manualLayout>
      </c:layout>
      <c:pieChart>
        <c:varyColors val="1"/>
        <c:ser>
          <c:idx val="0"/>
          <c:order val="0"/>
          <c:dLbls>
            <c:spPr>
              <a:noFill/>
              <a:ln>
                <a:noFill/>
              </a:ln>
              <a:effectLst/>
            </c:spPr>
            <c:txPr>
              <a:bodyPr/>
              <a:lstStyle/>
              <a:p>
                <a:pPr>
                  <a:defRPr sz="1400" b="1">
                    <a:solidFill>
                      <a:schemeClr val="bg1"/>
                    </a:solidFill>
                  </a:defRPr>
                </a:pPr>
                <a:endParaRPr lang="nl-NL"/>
              </a:p>
            </c:txPr>
            <c:showLegendKey val="0"/>
            <c:showVal val="1"/>
            <c:showCatName val="0"/>
            <c:showSerName val="0"/>
            <c:showPercent val="1"/>
            <c:showBubbleSize val="0"/>
            <c:showLeaderLines val="1"/>
            <c:leaderLines>
              <c:spPr>
                <a:ln>
                  <a:solidFill>
                    <a:schemeClr val="bg1"/>
                  </a:solidFill>
                </a:ln>
              </c:spPr>
            </c:leaderLines>
            <c:extLst>
              <c:ext xmlns:c15="http://schemas.microsoft.com/office/drawing/2012/chart" uri="{CE6537A1-D6FC-4f65-9D91-7224C49458BB}"/>
            </c:extLst>
          </c:dLbls>
          <c:cat>
            <c:strRef>
              <c:f>'Afval data'!$A$29:$A$34</c:f>
              <c:strCache>
                <c:ptCount val="6"/>
                <c:pt idx="0">
                  <c:v>ONGESORTEERD RESTAFVAL</c:v>
                </c:pt>
                <c:pt idx="1">
                  <c:v>PUIN / STEENACHTIG MAT.</c:v>
                </c:pt>
                <c:pt idx="2">
                  <c:v>PAPIER / KARTON </c:v>
                </c:pt>
                <c:pt idx="3">
                  <c:v>PLASTIC</c:v>
                </c:pt>
                <c:pt idx="4">
                  <c:v>HOUT </c:v>
                </c:pt>
                <c:pt idx="5">
                  <c:v>METALEN</c:v>
                </c:pt>
              </c:strCache>
            </c:strRef>
          </c:cat>
          <c:val>
            <c:numRef>
              <c:f>'Afval data'!$B$29:$B$34</c:f>
              <c:numCache>
                <c:formatCode>General</c:formatCode>
                <c:ptCount val="6"/>
                <c:pt idx="0">
                  <c:v>22</c:v>
                </c:pt>
                <c:pt idx="1">
                  <c:v>22</c:v>
                </c:pt>
                <c:pt idx="2">
                  <c:v>22</c:v>
                </c:pt>
                <c:pt idx="3">
                  <c:v>22</c:v>
                </c:pt>
                <c:pt idx="4">
                  <c:v>22</c:v>
                </c:pt>
                <c:pt idx="5">
                  <c:v>22</c:v>
                </c:pt>
              </c:numCache>
            </c:numRef>
          </c:val>
          <c:extLst>
            <c:ext xmlns:c16="http://schemas.microsoft.com/office/drawing/2014/chart" uri="{C3380CC4-5D6E-409C-BE32-E72D297353CC}">
              <c16:uniqueId val="{00000000-D821-4F80-B80A-02EBB027A38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5.460289686011472E-2"/>
          <c:y val="0.58226815311452407"/>
          <c:w val="0.84853096140760187"/>
          <c:h val="0.38683352303734314"/>
        </c:manualLayout>
      </c:layout>
      <c:overlay val="0"/>
      <c:txPr>
        <a:bodyPr/>
        <a:lstStyle/>
        <a:p>
          <a:pPr>
            <a:defRPr sz="1400" b="1">
              <a:solidFill>
                <a:schemeClr val="bg1"/>
              </a:solidFill>
            </a:defRPr>
          </a:pPr>
          <a:endParaRPr lang="nl-NL"/>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Uitleg pagina'!A1"/><Relationship Id="rId7"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Afval dashboard'!A1"/><Relationship Id="rId6" Type="http://schemas.openxmlformats.org/officeDocument/2006/relationships/hyperlink" Target="#'Duurzaam materiaal dashboard'!A1"/><Relationship Id="rId11" Type="http://schemas.openxmlformats.org/officeDocument/2006/relationships/image" Target="../media/image2.png"/><Relationship Id="rId5" Type="http://schemas.openxmlformats.org/officeDocument/2006/relationships/hyperlink" Target="#'Co2 dashboard'!A1"/><Relationship Id="rId10" Type="http://schemas.openxmlformats.org/officeDocument/2006/relationships/chart" Target="../charts/chart5.xml"/><Relationship Id="rId4" Type="http://schemas.openxmlformats.org/officeDocument/2006/relationships/image" Target="../media/image1.png"/><Relationship Id="rId9"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hyperlink" Target="#'Co2 dashboard'!A1"/><Relationship Id="rId1" Type="http://schemas.openxmlformats.org/officeDocument/2006/relationships/hyperlink" Target="#'Milieu dashboard'!A1"/><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hyperlink" Target="#'Co2 dashboard'!A1"/><Relationship Id="rId1" Type="http://schemas.openxmlformats.org/officeDocument/2006/relationships/hyperlink" Target="#'Milieu dashboard'!A1"/></Relationships>
</file>

<file path=xl/drawings/_rels/drawing12.xml.rels><?xml version="1.0" encoding="UTF-8" standalone="yes"?>
<Relationships xmlns="http://schemas.openxmlformats.org/package/2006/relationships"><Relationship Id="rId1" Type="http://schemas.openxmlformats.org/officeDocument/2006/relationships/hyperlink" Target="#'Milieu dashboard'!A1"/></Relationships>
</file>

<file path=xl/drawings/_rels/drawing13.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image" Target="../media/image14.png"/><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hyperlink" Target="#'Milieu dashboard'!A1"/><Relationship Id="rId16" Type="http://schemas.openxmlformats.org/officeDocument/2006/relationships/chart" Target="../charts/chart30.xml"/><Relationship Id="rId20" Type="http://schemas.openxmlformats.org/officeDocument/2006/relationships/image" Target="../media/image16.png"/><Relationship Id="rId1" Type="http://schemas.openxmlformats.org/officeDocument/2006/relationships/hyperlink" Target="#'Afval dashboard'!A1"/><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19" Type="http://schemas.openxmlformats.org/officeDocument/2006/relationships/image" Target="../media/image15.png"/><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6.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oelstelling afval'!A1"/><Relationship Id="rId7" Type="http://schemas.openxmlformats.org/officeDocument/2006/relationships/chart" Target="../charts/chart7.xml"/><Relationship Id="rId2" Type="http://schemas.openxmlformats.org/officeDocument/2006/relationships/hyperlink" Target="#'Huidig punt afval'!A1"/><Relationship Id="rId1" Type="http://schemas.openxmlformats.org/officeDocument/2006/relationships/hyperlink" Target="#'Nulpunt afval'!A1"/><Relationship Id="rId6" Type="http://schemas.openxmlformats.org/officeDocument/2006/relationships/chart" Target="../charts/chart6.xml"/><Relationship Id="rId5" Type="http://schemas.openxmlformats.org/officeDocument/2006/relationships/hyperlink" Target="#'Milieu dashboard'!A1"/><Relationship Id="rId4" Type="http://schemas.openxmlformats.org/officeDocument/2006/relationships/hyperlink" Target="#'Project pagina afval'!A1"/></Relationships>
</file>

<file path=xl/drawings/_rels/drawing20.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0.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2.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Project pagina afval'!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46.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chart" Target="../charts/chart59.xml"/><Relationship Id="rId18" Type="http://schemas.openxmlformats.org/officeDocument/2006/relationships/image" Target="../media/image7.png"/><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17" Type="http://schemas.openxmlformats.org/officeDocument/2006/relationships/chart" Target="../charts/chart63.xml"/><Relationship Id="rId2" Type="http://schemas.openxmlformats.org/officeDocument/2006/relationships/chart" Target="../charts/chart48.xml"/><Relationship Id="rId16" Type="http://schemas.openxmlformats.org/officeDocument/2006/relationships/chart" Target="../charts/chart62.xml"/><Relationship Id="rId20" Type="http://schemas.openxmlformats.org/officeDocument/2006/relationships/image" Target="../media/image9.png"/><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5" Type="http://schemas.openxmlformats.org/officeDocument/2006/relationships/chart" Target="../charts/chart61.xml"/><Relationship Id="rId10" Type="http://schemas.openxmlformats.org/officeDocument/2006/relationships/chart" Target="../charts/chart56.xml"/><Relationship Id="rId19" Type="http://schemas.openxmlformats.org/officeDocument/2006/relationships/image" Target="../media/image8.png"/><Relationship Id="rId4" Type="http://schemas.openxmlformats.org/officeDocument/2006/relationships/chart" Target="../charts/chart50.xml"/><Relationship Id="rId9" Type="http://schemas.openxmlformats.org/officeDocument/2006/relationships/chart" Target="../charts/chart55.xml"/><Relationship Id="rId14"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hyperlink" Target="#'Afval dashboard'!A1"/><Relationship Id="rId1" Type="http://schemas.openxmlformats.org/officeDocument/2006/relationships/hyperlink" Target="#'Milieu dashboard'!A1"/></Relationships>
</file>

<file path=xl/drawings/_rels/drawing30.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hyperlink" Target="#'Milieu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Project pagina afval'!A1"/><Relationship Id="rId7" Type="http://schemas.openxmlformats.org/officeDocument/2006/relationships/image" Target="../media/image9.png"/><Relationship Id="rId2" Type="http://schemas.openxmlformats.org/officeDocument/2006/relationships/hyperlink" Target="#'Milieu dashboard'!A1"/><Relationship Id="rId1" Type="http://schemas.openxmlformats.org/officeDocument/2006/relationships/hyperlink" Target="#'Afval dashboard'!A1"/><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Afval dashboard'!A1"/><Relationship Id="rId1" Type="http://schemas.openxmlformats.org/officeDocument/2006/relationships/hyperlink" Target="#'Milieu dashboard'!A1"/><Relationship Id="rId5" Type="http://schemas.openxmlformats.org/officeDocument/2006/relationships/image" Target="../media/image7.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hyperlink" Target="#'Bespaard door reductiemaatregel'!A1"/><Relationship Id="rId7" Type="http://schemas.openxmlformats.org/officeDocument/2006/relationships/hyperlink" Target="#'footprint 2011'!A1"/><Relationship Id="rId2" Type="http://schemas.openxmlformats.org/officeDocument/2006/relationships/hyperlink" Target="#'Huidige foorprint'!A1"/><Relationship Id="rId1" Type="http://schemas.openxmlformats.org/officeDocument/2006/relationships/hyperlink" Target="#'CO2 footprint DVBR 2009'!A1"/><Relationship Id="rId6" Type="http://schemas.openxmlformats.org/officeDocument/2006/relationships/image" Target="../media/image10.png"/><Relationship Id="rId5" Type="http://schemas.openxmlformats.org/officeDocument/2006/relationships/chart" Target="../charts/chart10.xml"/><Relationship Id="rId10" Type="http://schemas.openxmlformats.org/officeDocument/2006/relationships/chart" Target="../charts/chart12.xml"/><Relationship Id="rId4" Type="http://schemas.openxmlformats.org/officeDocument/2006/relationships/hyperlink" Target="#'Milieu dashboard'!A1"/><Relationship Id="rId9" Type="http://schemas.openxmlformats.org/officeDocument/2006/relationships/hyperlink" Target="#'Doelstelling CO2'!A1"/></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Milieu dashboard'!A1"/><Relationship Id="rId5" Type="http://schemas.openxmlformats.org/officeDocument/2006/relationships/hyperlink" Target="#'Co2 dashboard'!A1"/><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hyperlink" Target="#'Co2 dashboard'!A1"/><Relationship Id="rId2" Type="http://schemas.openxmlformats.org/officeDocument/2006/relationships/image" Target="../media/image12.png"/><Relationship Id="rId1" Type="http://schemas.openxmlformats.org/officeDocument/2006/relationships/hyperlink" Target="#'Milieu dashboard'!A1"/><Relationship Id="rId5" Type="http://schemas.openxmlformats.org/officeDocument/2006/relationships/hyperlink" Target="#'footprint 2011'!A1"/><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hyperlink" Target="#'Co2 dashboard'!A1"/><Relationship Id="rId1" Type="http://schemas.openxmlformats.org/officeDocument/2006/relationships/hyperlink" Target="#'Milieu 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11</xdr:col>
      <xdr:colOff>365125</xdr:colOff>
      <xdr:row>7</xdr:row>
      <xdr:rowOff>174625</xdr:rowOff>
    </xdr:from>
    <xdr:to>
      <xdr:col>16</xdr:col>
      <xdr:colOff>174625</xdr:colOff>
      <xdr:row>19</xdr:row>
      <xdr:rowOff>15875</xdr:rowOff>
    </xdr:to>
    <xdr:graphicFrame macro="">
      <xdr:nvGraphicFramePr>
        <xdr:cNvPr id="21" name="Grafiek 20">
          <a:hlinkClick xmlns:r="http://schemas.openxmlformats.org/officeDocument/2006/relationships" r:id="rId1"/>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114011</xdr:colOff>
      <xdr:row>15</xdr:row>
      <xdr:rowOff>95250</xdr:rowOff>
    </xdr:from>
    <xdr:to>
      <xdr:col>16</xdr:col>
      <xdr:colOff>82261</xdr:colOff>
      <xdr:row>18</xdr:row>
      <xdr:rowOff>142875</xdr:rowOff>
    </xdr:to>
    <xdr:pic>
      <xdr:nvPicPr>
        <xdr:cNvPr id="22" name="Afbeelding 21">
          <a:hlinkClick xmlns:r="http://schemas.openxmlformats.org/officeDocument/2006/relationships" r:id="rId3"/>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85375" y="2952750"/>
          <a:ext cx="626341" cy="619125"/>
        </a:xfrm>
        <a:prstGeom prst="ellipse">
          <a:avLst/>
        </a:prstGeom>
        <a:ln w="3175"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356576</xdr:colOff>
      <xdr:row>0</xdr:row>
      <xdr:rowOff>0</xdr:rowOff>
    </xdr:from>
    <xdr:to>
      <xdr:col>21</xdr:col>
      <xdr:colOff>381000</xdr:colOff>
      <xdr:row>3</xdr:row>
      <xdr:rowOff>1017</xdr:rowOff>
    </xdr:to>
    <xdr:sp macro="" textlink="">
      <xdr:nvSpPr>
        <xdr:cNvPr id="2" name="Tekstvak 1">
          <a:extLst>
            <a:ext uri="{FF2B5EF4-FFF2-40B4-BE49-F238E27FC236}">
              <a16:creationId xmlns:a16="http://schemas.microsoft.com/office/drawing/2014/main" id="{00000000-0008-0000-0000-000002000000}"/>
            </a:ext>
          </a:extLst>
        </xdr:cNvPr>
        <xdr:cNvSpPr txBox="1"/>
      </xdr:nvSpPr>
      <xdr:spPr>
        <a:xfrm>
          <a:off x="6262076" y="0"/>
          <a:ext cx="7898424" cy="572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nl-NL" sz="4000"/>
            <a:t>Milieu</a:t>
          </a:r>
          <a:r>
            <a:rPr lang="nl-NL" sz="4000" baseline="0"/>
            <a:t> dashboard - </a:t>
          </a:r>
          <a:r>
            <a:rPr lang="nl-NL" sz="4000" baseline="0">
              <a:solidFill>
                <a:srgbClr val="FF0000"/>
              </a:solidFill>
            </a:rPr>
            <a:t>Rotterdam</a:t>
          </a:r>
          <a:r>
            <a:rPr lang="nl-NL" sz="4000" baseline="0"/>
            <a:t> - 2012</a:t>
          </a:r>
          <a:endParaRPr lang="nl-NL" sz="4000"/>
        </a:p>
      </xdr:txBody>
    </xdr:sp>
    <xdr:clientData/>
  </xdr:twoCellAnchor>
  <xdr:twoCellAnchor>
    <xdr:from>
      <xdr:col>7</xdr:col>
      <xdr:colOff>95251</xdr:colOff>
      <xdr:row>21</xdr:row>
      <xdr:rowOff>95250</xdr:rowOff>
    </xdr:from>
    <xdr:to>
      <xdr:col>9</xdr:col>
      <xdr:colOff>312965</xdr:colOff>
      <xdr:row>23</xdr:row>
      <xdr:rowOff>95250</xdr:rowOff>
    </xdr:to>
    <xdr:sp macro="" textlink="">
      <xdr:nvSpPr>
        <xdr:cNvPr id="9" name="Tekstvak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4667251" y="4095750"/>
          <a:ext cx="15240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solidFill>
                <a:schemeClr val="bg1"/>
              </a:solidFill>
            </a:rPr>
            <a:t>Footprint 2009</a:t>
          </a:r>
        </a:p>
      </xdr:txBody>
    </xdr:sp>
    <xdr:clientData/>
  </xdr:twoCellAnchor>
  <xdr:twoCellAnchor>
    <xdr:from>
      <xdr:col>12</xdr:col>
      <xdr:colOff>478973</xdr:colOff>
      <xdr:row>21</xdr:row>
      <xdr:rowOff>97972</xdr:rowOff>
    </xdr:from>
    <xdr:to>
      <xdr:col>15</xdr:col>
      <xdr:colOff>43544</xdr:colOff>
      <xdr:row>23</xdr:row>
      <xdr:rowOff>97972</xdr:rowOff>
    </xdr:to>
    <xdr:sp macro="" textlink="">
      <xdr:nvSpPr>
        <xdr:cNvPr id="10" name="Tekstvak 9">
          <a:hlinkClick xmlns:r="http://schemas.openxmlformats.org/officeDocument/2006/relationships" r:id="rId5"/>
          <a:extLst>
            <a:ext uri="{FF2B5EF4-FFF2-40B4-BE49-F238E27FC236}">
              <a16:creationId xmlns:a16="http://schemas.microsoft.com/office/drawing/2014/main" id="{00000000-0008-0000-0000-00000A000000}"/>
            </a:ext>
          </a:extLst>
        </xdr:cNvPr>
        <xdr:cNvSpPr txBox="1"/>
      </xdr:nvSpPr>
      <xdr:spPr>
        <a:xfrm>
          <a:off x="8316687" y="4098472"/>
          <a:ext cx="15240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solidFill>
                <a:schemeClr val="bg1"/>
              </a:solidFill>
            </a:rPr>
            <a:t>Footprint huidig</a:t>
          </a:r>
        </a:p>
      </xdr:txBody>
    </xdr:sp>
    <xdr:clientData/>
  </xdr:twoCellAnchor>
  <xdr:twoCellAnchor>
    <xdr:from>
      <xdr:col>17</xdr:col>
      <xdr:colOff>435428</xdr:colOff>
      <xdr:row>21</xdr:row>
      <xdr:rowOff>100694</xdr:rowOff>
    </xdr:from>
    <xdr:to>
      <xdr:col>21</xdr:col>
      <xdr:colOff>1</xdr:colOff>
      <xdr:row>24</xdr:row>
      <xdr:rowOff>136072</xdr:rowOff>
    </xdr:to>
    <xdr:sp macro="" textlink="">
      <xdr:nvSpPr>
        <xdr:cNvPr id="11" name="Tekstvak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11538857" y="4101194"/>
          <a:ext cx="2177144" cy="606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500" b="1">
              <a:solidFill>
                <a:schemeClr val="bg1"/>
              </a:solidFill>
            </a:rPr>
            <a:t>Bespaard door reductie maatregelen</a:t>
          </a:r>
        </a:p>
      </xdr:txBody>
    </xdr:sp>
    <xdr:clientData/>
  </xdr:twoCellAnchor>
  <xdr:twoCellAnchor>
    <xdr:from>
      <xdr:col>7</xdr:col>
      <xdr:colOff>457201</xdr:colOff>
      <xdr:row>6</xdr:row>
      <xdr:rowOff>48986</xdr:rowOff>
    </xdr:from>
    <xdr:to>
      <xdr:col>9</xdr:col>
      <xdr:colOff>27214</xdr:colOff>
      <xdr:row>8</xdr:row>
      <xdr:rowOff>48986</xdr:rowOff>
    </xdr:to>
    <xdr:sp macro="" textlink="">
      <xdr:nvSpPr>
        <xdr:cNvPr id="12" name="Tekstvak 11">
          <a:hlinkClick xmlns:r="http://schemas.openxmlformats.org/officeDocument/2006/relationships" r:id="rId1"/>
          <a:extLst>
            <a:ext uri="{FF2B5EF4-FFF2-40B4-BE49-F238E27FC236}">
              <a16:creationId xmlns:a16="http://schemas.microsoft.com/office/drawing/2014/main" id="{00000000-0008-0000-0000-00000C000000}"/>
            </a:ext>
          </a:extLst>
        </xdr:cNvPr>
        <xdr:cNvSpPr txBox="1"/>
      </xdr:nvSpPr>
      <xdr:spPr>
        <a:xfrm>
          <a:off x="5029201" y="1191986"/>
          <a:ext cx="876299"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solidFill>
                <a:schemeClr val="bg1"/>
              </a:solidFill>
            </a:rPr>
            <a:t>Nulpunt</a:t>
          </a:r>
        </a:p>
      </xdr:txBody>
    </xdr:sp>
    <xdr:clientData/>
  </xdr:twoCellAnchor>
  <xdr:twoCellAnchor>
    <xdr:from>
      <xdr:col>13</xdr:col>
      <xdr:colOff>160566</xdr:colOff>
      <xdr:row>6</xdr:row>
      <xdr:rowOff>51708</xdr:rowOff>
    </xdr:from>
    <xdr:to>
      <xdr:col>14</xdr:col>
      <xdr:colOff>244928</xdr:colOff>
      <xdr:row>8</xdr:row>
      <xdr:rowOff>51708</xdr:rowOff>
    </xdr:to>
    <xdr:sp macro="" textlink="">
      <xdr:nvSpPr>
        <xdr:cNvPr id="13" name="Tekstvak 12">
          <a:hlinkClick xmlns:r="http://schemas.openxmlformats.org/officeDocument/2006/relationships" r:id="rId1"/>
          <a:extLst>
            <a:ext uri="{FF2B5EF4-FFF2-40B4-BE49-F238E27FC236}">
              <a16:creationId xmlns:a16="http://schemas.microsoft.com/office/drawing/2014/main" id="{00000000-0008-0000-0000-00000D000000}"/>
            </a:ext>
          </a:extLst>
        </xdr:cNvPr>
        <xdr:cNvSpPr txBox="1"/>
      </xdr:nvSpPr>
      <xdr:spPr>
        <a:xfrm>
          <a:off x="8651423" y="1194708"/>
          <a:ext cx="73750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solidFill>
                <a:schemeClr val="bg1"/>
              </a:solidFill>
            </a:rPr>
            <a:t>Huidig</a:t>
          </a:r>
        </a:p>
      </xdr:txBody>
    </xdr:sp>
    <xdr:clientData/>
  </xdr:twoCellAnchor>
  <xdr:twoCellAnchor>
    <xdr:from>
      <xdr:col>18</xdr:col>
      <xdr:colOff>326575</xdr:colOff>
      <xdr:row>6</xdr:row>
      <xdr:rowOff>54429</xdr:rowOff>
    </xdr:from>
    <xdr:to>
      <xdr:col>20</xdr:col>
      <xdr:colOff>149679</xdr:colOff>
      <xdr:row>8</xdr:row>
      <xdr:rowOff>54429</xdr:rowOff>
    </xdr:to>
    <xdr:sp macro="" textlink="">
      <xdr:nvSpPr>
        <xdr:cNvPr id="14" name="Tekstvak 13">
          <a:hlinkClick xmlns:r="http://schemas.openxmlformats.org/officeDocument/2006/relationships" r:id="rId1"/>
          <a:extLst>
            <a:ext uri="{FF2B5EF4-FFF2-40B4-BE49-F238E27FC236}">
              <a16:creationId xmlns:a16="http://schemas.microsoft.com/office/drawing/2014/main" id="{00000000-0008-0000-0000-00000E000000}"/>
            </a:ext>
          </a:extLst>
        </xdr:cNvPr>
        <xdr:cNvSpPr txBox="1"/>
      </xdr:nvSpPr>
      <xdr:spPr>
        <a:xfrm>
          <a:off x="12083146" y="1197429"/>
          <a:ext cx="112939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500" b="1">
              <a:solidFill>
                <a:schemeClr val="bg1"/>
              </a:solidFill>
            </a:rPr>
            <a:t>Doelstelling</a:t>
          </a:r>
        </a:p>
      </xdr:txBody>
    </xdr:sp>
    <xdr:clientData/>
  </xdr:twoCellAnchor>
  <xdr:twoCellAnchor>
    <xdr:from>
      <xdr:col>6</xdr:col>
      <xdr:colOff>517071</xdr:colOff>
      <xdr:row>36</xdr:row>
      <xdr:rowOff>84365</xdr:rowOff>
    </xdr:from>
    <xdr:to>
      <xdr:col>10</xdr:col>
      <xdr:colOff>13606</xdr:colOff>
      <xdr:row>39</xdr:row>
      <xdr:rowOff>149679</xdr:rowOff>
    </xdr:to>
    <xdr:sp macro="" textlink="">
      <xdr:nvSpPr>
        <xdr:cNvPr id="15" name="Tekstvak 14">
          <a:hlinkClick xmlns:r="http://schemas.openxmlformats.org/officeDocument/2006/relationships" r:id="rId6"/>
          <a:extLst>
            <a:ext uri="{FF2B5EF4-FFF2-40B4-BE49-F238E27FC236}">
              <a16:creationId xmlns:a16="http://schemas.microsoft.com/office/drawing/2014/main" id="{00000000-0008-0000-0000-00000F000000}"/>
            </a:ext>
          </a:extLst>
        </xdr:cNvPr>
        <xdr:cNvSpPr txBox="1"/>
      </xdr:nvSpPr>
      <xdr:spPr>
        <a:xfrm>
          <a:off x="4435928" y="6942365"/>
          <a:ext cx="2109107" cy="636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500" b="1">
              <a:solidFill>
                <a:schemeClr val="bg1"/>
              </a:solidFill>
            </a:rPr>
            <a:t>Nieuw geintroduceerde</a:t>
          </a:r>
          <a:r>
            <a:rPr lang="nl-NL" sz="1500" b="1" baseline="0">
              <a:solidFill>
                <a:schemeClr val="bg1"/>
              </a:solidFill>
            </a:rPr>
            <a:t> duurzamematerialen</a:t>
          </a:r>
          <a:endParaRPr lang="nl-NL" sz="1500" b="1">
            <a:solidFill>
              <a:schemeClr val="bg1"/>
            </a:solidFill>
          </a:endParaRPr>
        </a:p>
      </xdr:txBody>
    </xdr:sp>
    <xdr:clientData/>
  </xdr:twoCellAnchor>
  <xdr:twoCellAnchor>
    <xdr:from>
      <xdr:col>11</xdr:col>
      <xdr:colOff>625929</xdr:colOff>
      <xdr:row>36</xdr:row>
      <xdr:rowOff>95250</xdr:rowOff>
    </xdr:from>
    <xdr:to>
      <xdr:col>16</xdr:col>
      <xdr:colOff>13607</xdr:colOff>
      <xdr:row>39</xdr:row>
      <xdr:rowOff>122464</xdr:rowOff>
    </xdr:to>
    <xdr:sp macro="" textlink="">
      <xdr:nvSpPr>
        <xdr:cNvPr id="17" name="Tekstvak 16">
          <a:hlinkClick xmlns:r="http://schemas.openxmlformats.org/officeDocument/2006/relationships" r:id="rId6"/>
          <a:extLst>
            <a:ext uri="{FF2B5EF4-FFF2-40B4-BE49-F238E27FC236}">
              <a16:creationId xmlns:a16="http://schemas.microsoft.com/office/drawing/2014/main" id="{00000000-0008-0000-0000-000011000000}"/>
            </a:ext>
          </a:extLst>
        </xdr:cNvPr>
        <xdr:cNvSpPr txBox="1"/>
      </xdr:nvSpPr>
      <xdr:spPr>
        <a:xfrm>
          <a:off x="7810500" y="6953250"/>
          <a:ext cx="2653393" cy="598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500" b="1">
              <a:solidFill>
                <a:schemeClr val="bg1"/>
              </a:solidFill>
            </a:rPr>
            <a:t>Bouwteam</a:t>
          </a:r>
          <a:r>
            <a:rPr lang="nl-NL" sz="1500" b="1" baseline="0">
              <a:solidFill>
                <a:schemeClr val="bg1"/>
              </a:solidFill>
            </a:rPr>
            <a:t> met</a:t>
          </a:r>
          <a:r>
            <a:rPr lang="nl-NL" sz="1500" b="1">
              <a:solidFill>
                <a:schemeClr val="bg1"/>
              </a:solidFill>
            </a:rPr>
            <a:t> meeste</a:t>
          </a:r>
          <a:r>
            <a:rPr lang="nl-NL" sz="1500" b="1" baseline="0">
              <a:solidFill>
                <a:schemeClr val="bg1"/>
              </a:solidFill>
            </a:rPr>
            <a:t> gebruik duurzamematerialen</a:t>
          </a:r>
          <a:endParaRPr lang="nl-NL" sz="1500" b="1">
            <a:solidFill>
              <a:schemeClr val="bg1"/>
            </a:solidFill>
          </a:endParaRPr>
        </a:p>
      </xdr:txBody>
    </xdr:sp>
    <xdr:clientData/>
  </xdr:twoCellAnchor>
  <xdr:twoCellAnchor>
    <xdr:from>
      <xdr:col>17</xdr:col>
      <xdr:colOff>408213</xdr:colOff>
      <xdr:row>36</xdr:row>
      <xdr:rowOff>81643</xdr:rowOff>
    </xdr:from>
    <xdr:to>
      <xdr:col>20</xdr:col>
      <xdr:colOff>421821</xdr:colOff>
      <xdr:row>39</xdr:row>
      <xdr:rowOff>149679</xdr:rowOff>
    </xdr:to>
    <xdr:sp macro="" textlink="">
      <xdr:nvSpPr>
        <xdr:cNvPr id="18" name="Tekstvak 17">
          <a:hlinkClick xmlns:r="http://schemas.openxmlformats.org/officeDocument/2006/relationships" r:id="rId6"/>
          <a:extLst>
            <a:ext uri="{FF2B5EF4-FFF2-40B4-BE49-F238E27FC236}">
              <a16:creationId xmlns:a16="http://schemas.microsoft.com/office/drawing/2014/main" id="{00000000-0008-0000-0000-000012000000}"/>
            </a:ext>
          </a:extLst>
        </xdr:cNvPr>
        <xdr:cNvSpPr txBox="1"/>
      </xdr:nvSpPr>
      <xdr:spPr>
        <a:xfrm>
          <a:off x="11511642" y="6939643"/>
          <a:ext cx="1973036" cy="63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500" b="1">
              <a:solidFill>
                <a:schemeClr val="bg1"/>
              </a:solidFill>
            </a:rPr>
            <a:t>Duurzame materialen database</a:t>
          </a:r>
        </a:p>
      </xdr:txBody>
    </xdr:sp>
    <xdr:clientData/>
  </xdr:twoCellAnchor>
  <xdr:twoCellAnchor>
    <xdr:from>
      <xdr:col>6</xdr:col>
      <xdr:colOff>508000</xdr:colOff>
      <xdr:row>23</xdr:row>
      <xdr:rowOff>47625</xdr:rowOff>
    </xdr:from>
    <xdr:to>
      <xdr:col>10</xdr:col>
      <xdr:colOff>174625</xdr:colOff>
      <xdr:row>33</xdr:row>
      <xdr:rowOff>63500</xdr:rowOff>
    </xdr:to>
    <xdr:graphicFrame macro="">
      <xdr:nvGraphicFramePr>
        <xdr:cNvPr id="16" name="Grafiek 15">
          <a:hlinkClick xmlns:r="http://schemas.openxmlformats.org/officeDocument/2006/relationships" r:id="rId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333375</xdr:colOff>
      <xdr:row>7</xdr:row>
      <xdr:rowOff>133351</xdr:rowOff>
    </xdr:from>
    <xdr:to>
      <xdr:col>10</xdr:col>
      <xdr:colOff>63500</xdr:colOff>
      <xdr:row>18</xdr:row>
      <xdr:rowOff>158751</xdr:rowOff>
    </xdr:to>
    <xdr:graphicFrame macro="">
      <xdr:nvGraphicFramePr>
        <xdr:cNvPr id="20" name="Grafiek 19">
          <a:hlinkClick xmlns:r="http://schemas.openxmlformats.org/officeDocument/2006/relationships" r:id="rId1"/>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464345</xdr:colOff>
      <xdr:row>22</xdr:row>
      <xdr:rowOff>119063</xdr:rowOff>
    </xdr:from>
    <xdr:to>
      <xdr:col>16</xdr:col>
      <xdr:colOff>23813</xdr:colOff>
      <xdr:row>33</xdr:row>
      <xdr:rowOff>71438</xdr:rowOff>
    </xdr:to>
    <xdr:graphicFrame macro="">
      <xdr:nvGraphicFramePr>
        <xdr:cNvPr id="24" name="Grafiek 23">
          <a:hlinkClick xmlns:r="http://schemas.openxmlformats.org/officeDocument/2006/relationships" r:id="rId5"/>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108856</xdr:colOff>
      <xdr:row>8</xdr:row>
      <xdr:rowOff>54429</xdr:rowOff>
    </xdr:from>
    <xdr:to>
      <xdr:col>21</xdr:col>
      <xdr:colOff>40820</xdr:colOff>
      <xdr:row>13</xdr:row>
      <xdr:rowOff>95250</xdr:rowOff>
    </xdr:to>
    <xdr:sp macro="" textlink="">
      <xdr:nvSpPr>
        <xdr:cNvPr id="3" name="Tekstvak 2">
          <a:hlinkClick xmlns:r="http://schemas.openxmlformats.org/officeDocument/2006/relationships" r:id="rId1"/>
          <a:extLst>
            <a:ext uri="{FF2B5EF4-FFF2-40B4-BE49-F238E27FC236}">
              <a16:creationId xmlns:a16="http://schemas.microsoft.com/office/drawing/2014/main" id="{00000000-0008-0000-0000-000003000000}"/>
            </a:ext>
          </a:extLst>
        </xdr:cNvPr>
        <xdr:cNvSpPr txBox="1"/>
      </xdr:nvSpPr>
      <xdr:spPr>
        <a:xfrm>
          <a:off x="11212285" y="1578429"/>
          <a:ext cx="2544535" cy="993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200" b="1" i="0" u="none" strike="noStrike" baseline="0">
              <a:solidFill>
                <a:schemeClr val="bg1"/>
              </a:solidFill>
              <a:latin typeface="+mn-lt"/>
              <a:ea typeface="+mn-ea"/>
              <a:cs typeface="+mn-cs"/>
            </a:rPr>
            <a:t>Dura Vermeer wil de hoeveelheid afval verminderen en het percentage</a:t>
          </a:r>
        </a:p>
        <a:p>
          <a:r>
            <a:rPr lang="nl-NL" sz="1200" b="1" i="0" u="none" strike="noStrike" baseline="0">
              <a:solidFill>
                <a:schemeClr val="bg1"/>
              </a:solidFill>
              <a:latin typeface="+mn-lt"/>
              <a:ea typeface="+mn-ea"/>
              <a:cs typeface="+mn-cs"/>
            </a:rPr>
            <a:t>ongesorteerd afval reduceren naar = 40 % in 2015.</a:t>
          </a:r>
          <a:endParaRPr lang="nl-NL" sz="1200" b="1">
            <a:solidFill>
              <a:schemeClr val="bg1"/>
            </a:solidFill>
          </a:endParaRPr>
        </a:p>
      </xdr:txBody>
    </xdr:sp>
    <xdr:clientData/>
  </xdr:twoCellAnchor>
  <xdr:twoCellAnchor>
    <xdr:from>
      <xdr:col>17</xdr:col>
      <xdr:colOff>250032</xdr:colOff>
      <xdr:row>24</xdr:row>
      <xdr:rowOff>142875</xdr:rowOff>
    </xdr:from>
    <xdr:to>
      <xdr:col>20</xdr:col>
      <xdr:colOff>571501</xdr:colOff>
      <xdr:row>33</xdr:row>
      <xdr:rowOff>59531</xdr:rowOff>
    </xdr:to>
    <xdr:graphicFrame macro="">
      <xdr:nvGraphicFramePr>
        <xdr:cNvPr id="25" name="Grafiek 24">
          <a:hlinkClick xmlns:r="http://schemas.openxmlformats.org/officeDocument/2006/relationships" r:id="rId5"/>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59533</xdr:colOff>
      <xdr:row>30</xdr:row>
      <xdr:rowOff>95250</xdr:rowOff>
    </xdr:from>
    <xdr:to>
      <xdr:col>16</xdr:col>
      <xdr:colOff>19593</xdr:colOff>
      <xdr:row>33</xdr:row>
      <xdr:rowOff>127000</xdr:rowOff>
    </xdr:to>
    <xdr:pic>
      <xdr:nvPicPr>
        <xdr:cNvPr id="23" name="Afbeelding 22">
          <a:hlinkClick xmlns:r="http://schemas.openxmlformats.org/officeDocument/2006/relationships" r:id="rId3"/>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882189" y="5810250"/>
          <a:ext cx="614904" cy="6032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21</xdr:col>
      <xdr:colOff>587375</xdr:colOff>
      <xdr:row>3</xdr:row>
      <xdr:rowOff>127000</xdr:rowOff>
    </xdr:to>
    <xdr:sp macro="" textlink="">
      <xdr:nvSpPr>
        <xdr:cNvPr id="2" name="Tekstvak 1">
          <a:extLst>
            <a:ext uri="{FF2B5EF4-FFF2-40B4-BE49-F238E27FC236}">
              <a16:creationId xmlns:a16="http://schemas.microsoft.com/office/drawing/2014/main" id="{00000000-0008-0000-0900-000002000000}"/>
            </a:ext>
          </a:extLst>
        </xdr:cNvPr>
        <xdr:cNvSpPr txBox="1"/>
      </xdr:nvSpPr>
      <xdr:spPr>
        <a:xfrm>
          <a:off x="7159625" y="0"/>
          <a:ext cx="7096125"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4000">
              <a:solidFill>
                <a:schemeClr val="dk1"/>
              </a:solidFill>
              <a:effectLst/>
              <a:latin typeface="+mn-lt"/>
              <a:ea typeface="+mn-ea"/>
              <a:cs typeface="+mn-cs"/>
            </a:rPr>
            <a:t>CO2 footprint-</a:t>
          </a:r>
          <a:r>
            <a:rPr lang="nl-NL" sz="4000">
              <a:solidFill>
                <a:srgbClr val="FF0000"/>
              </a:solidFill>
              <a:effectLst/>
              <a:latin typeface="+mn-lt"/>
              <a:ea typeface="+mn-ea"/>
              <a:cs typeface="+mn-cs"/>
            </a:rPr>
            <a:t>Rotterdam</a:t>
          </a:r>
          <a:r>
            <a:rPr lang="nl-NL" sz="4000">
              <a:solidFill>
                <a:schemeClr val="dk1"/>
              </a:solidFill>
              <a:effectLst/>
              <a:latin typeface="+mn-lt"/>
              <a:ea typeface="+mn-ea"/>
              <a:cs typeface="+mn-cs"/>
            </a:rPr>
            <a:t>-Huidig</a:t>
          </a:r>
          <a:endParaRPr lang="nl-NL" sz="4000">
            <a:effectLst/>
          </a:endParaRPr>
        </a:p>
        <a:p>
          <a:endParaRPr lang="nl-NL" sz="1100"/>
        </a:p>
      </xdr:txBody>
    </xdr:sp>
    <xdr:clientData/>
  </xdr:twoCellAnchor>
  <xdr:twoCellAnchor>
    <xdr:from>
      <xdr:col>0</xdr:col>
      <xdr:colOff>406400</xdr:colOff>
      <xdr:row>42</xdr:row>
      <xdr:rowOff>73024</xdr:rowOff>
    </xdr:from>
    <xdr:to>
      <xdr:col>3</xdr:col>
      <xdr:colOff>283936</xdr:colOff>
      <xdr:row>44</xdr:row>
      <xdr:rowOff>113846</xdr:rowOff>
    </xdr:to>
    <xdr:sp macro="" textlink="">
      <xdr:nvSpPr>
        <xdr:cNvPr id="3" name="Afgeronde rechthoek 2">
          <a:extLst>
            <a:ext uri="{FF2B5EF4-FFF2-40B4-BE49-F238E27FC236}">
              <a16:creationId xmlns:a16="http://schemas.microsoft.com/office/drawing/2014/main" id="{00000000-0008-0000-0900-000003000000}"/>
            </a:ext>
          </a:extLst>
        </xdr:cNvPr>
        <xdr:cNvSpPr/>
      </xdr:nvSpPr>
      <xdr:spPr>
        <a:xfrm>
          <a:off x="406400" y="8280399"/>
          <a:ext cx="1830161" cy="4218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396875</xdr:colOff>
      <xdr:row>36</xdr:row>
      <xdr:rowOff>158750</xdr:rowOff>
    </xdr:from>
    <xdr:to>
      <xdr:col>3</xdr:col>
      <xdr:colOff>274411</xdr:colOff>
      <xdr:row>40</xdr:row>
      <xdr:rowOff>123372</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a:xfrm>
          <a:off x="396875" y="7223125"/>
          <a:ext cx="1830161" cy="7266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549275</xdr:colOff>
      <xdr:row>42</xdr:row>
      <xdr:rowOff>111124</xdr:rowOff>
    </xdr:from>
    <xdr:to>
      <xdr:col>3</xdr:col>
      <xdr:colOff>139700</xdr:colOff>
      <xdr:row>44</xdr:row>
      <xdr:rowOff>73023</xdr:rowOff>
    </xdr:to>
    <xdr:sp macro="" textlink="">
      <xdr:nvSpPr>
        <xdr:cNvPr id="5" name="Tekstvak 4">
          <a:hlinkClick xmlns:r="http://schemas.openxmlformats.org/officeDocument/2006/relationships" r:id="rId1"/>
          <a:extLst>
            <a:ext uri="{FF2B5EF4-FFF2-40B4-BE49-F238E27FC236}">
              <a16:creationId xmlns:a16="http://schemas.microsoft.com/office/drawing/2014/main" id="{00000000-0008-0000-0900-000005000000}"/>
            </a:ext>
          </a:extLst>
        </xdr:cNvPr>
        <xdr:cNvSpPr txBox="1"/>
      </xdr:nvSpPr>
      <xdr:spPr>
        <a:xfrm>
          <a:off x="549275" y="8318499"/>
          <a:ext cx="1543050"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0</xdr:col>
      <xdr:colOff>587375</xdr:colOff>
      <xdr:row>37</xdr:row>
      <xdr:rowOff>34924</xdr:rowOff>
    </xdr:from>
    <xdr:to>
      <xdr:col>3</xdr:col>
      <xdr:colOff>254000</xdr:colOff>
      <xdr:row>40</xdr:row>
      <xdr:rowOff>82550</xdr:rowOff>
    </xdr:to>
    <xdr:sp macro="" textlink="">
      <xdr:nvSpPr>
        <xdr:cNvPr id="6" name="Tekstvak 5">
          <a:hlinkClick xmlns:r="http://schemas.openxmlformats.org/officeDocument/2006/relationships" r:id="rId2"/>
          <a:extLst>
            <a:ext uri="{FF2B5EF4-FFF2-40B4-BE49-F238E27FC236}">
              <a16:creationId xmlns:a16="http://schemas.microsoft.com/office/drawing/2014/main" id="{00000000-0008-0000-0900-000006000000}"/>
            </a:ext>
          </a:extLst>
        </xdr:cNvPr>
        <xdr:cNvSpPr txBox="1"/>
      </xdr:nvSpPr>
      <xdr:spPr>
        <a:xfrm>
          <a:off x="587375" y="7289799"/>
          <a:ext cx="1619250"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rPr>
            <a:t>Terug naar CO2 dashboard</a:t>
          </a:r>
        </a:p>
      </xdr:txBody>
    </xdr:sp>
    <xdr:clientData/>
  </xdr:twoCellAnchor>
  <xdr:twoCellAnchor>
    <xdr:from>
      <xdr:col>7</xdr:col>
      <xdr:colOff>15875</xdr:colOff>
      <xdr:row>6</xdr:row>
      <xdr:rowOff>126999</xdr:rowOff>
    </xdr:from>
    <xdr:to>
      <xdr:col>16</xdr:col>
      <xdr:colOff>349250</xdr:colOff>
      <xdr:row>46</xdr:row>
      <xdr:rowOff>190499</xdr:rowOff>
    </xdr:to>
    <xdr:graphicFrame macro="">
      <xdr:nvGraphicFramePr>
        <xdr:cNvPr id="7" name="Grafiek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-1</xdr:colOff>
      <xdr:row>39</xdr:row>
      <xdr:rowOff>0</xdr:rowOff>
    </xdr:from>
    <xdr:to>
      <xdr:col>19</xdr:col>
      <xdr:colOff>69085</xdr:colOff>
      <xdr:row>42</xdr:row>
      <xdr:rowOff>154782</xdr:rowOff>
    </xdr:to>
    <xdr:pic>
      <xdr:nvPicPr>
        <xdr:cNvPr id="8" name="Afbeelding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787187" y="7584281"/>
          <a:ext cx="723929" cy="726282"/>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421822</xdr:colOff>
      <xdr:row>41</xdr:row>
      <xdr:rowOff>176893</xdr:rowOff>
    </xdr:from>
    <xdr:to>
      <xdr:col>3</xdr:col>
      <xdr:colOff>292554</xdr:colOff>
      <xdr:row>44</xdr:row>
      <xdr:rowOff>27215</xdr:rowOff>
    </xdr:to>
    <xdr:sp macro="" textlink="">
      <xdr:nvSpPr>
        <xdr:cNvPr id="2" name="Afgeronde rechthoek 1">
          <a:extLst>
            <a:ext uri="{FF2B5EF4-FFF2-40B4-BE49-F238E27FC236}">
              <a16:creationId xmlns:a16="http://schemas.microsoft.com/office/drawing/2014/main" id="{00000000-0008-0000-0A00-000002000000}"/>
            </a:ext>
          </a:extLst>
        </xdr:cNvPr>
        <xdr:cNvSpPr/>
      </xdr:nvSpPr>
      <xdr:spPr>
        <a:xfrm>
          <a:off x="421822" y="8177893"/>
          <a:ext cx="1830161" cy="4218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424543</xdr:colOff>
      <xdr:row>36</xdr:row>
      <xdr:rowOff>176892</xdr:rowOff>
    </xdr:from>
    <xdr:to>
      <xdr:col>3</xdr:col>
      <xdr:colOff>295275</xdr:colOff>
      <xdr:row>40</xdr:row>
      <xdr:rowOff>43543</xdr:rowOff>
    </xdr:to>
    <xdr:sp macro="" textlink="">
      <xdr:nvSpPr>
        <xdr:cNvPr id="3" name="Afgeronde rechthoek 2">
          <a:extLst>
            <a:ext uri="{FF2B5EF4-FFF2-40B4-BE49-F238E27FC236}">
              <a16:creationId xmlns:a16="http://schemas.microsoft.com/office/drawing/2014/main" id="{00000000-0008-0000-0A00-000003000000}"/>
            </a:ext>
          </a:extLst>
        </xdr:cNvPr>
        <xdr:cNvSpPr/>
      </xdr:nvSpPr>
      <xdr:spPr>
        <a:xfrm>
          <a:off x="424543" y="7225392"/>
          <a:ext cx="1830161" cy="628651"/>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544286</xdr:colOff>
      <xdr:row>42</xdr:row>
      <xdr:rowOff>27214</xdr:rowOff>
    </xdr:from>
    <xdr:to>
      <xdr:col>3</xdr:col>
      <xdr:colOff>163285</xdr:colOff>
      <xdr:row>44</xdr:row>
      <xdr:rowOff>54429</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0A00-000004000000}"/>
            </a:ext>
          </a:extLst>
        </xdr:cNvPr>
        <xdr:cNvSpPr txBox="1"/>
      </xdr:nvSpPr>
      <xdr:spPr>
        <a:xfrm>
          <a:off x="544286" y="8218714"/>
          <a:ext cx="1578428" cy="408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0</xdr:col>
      <xdr:colOff>612321</xdr:colOff>
      <xdr:row>36</xdr:row>
      <xdr:rowOff>176893</xdr:rowOff>
    </xdr:from>
    <xdr:to>
      <xdr:col>3</xdr:col>
      <xdr:colOff>244928</xdr:colOff>
      <xdr:row>40</xdr:row>
      <xdr:rowOff>95250</xdr:rowOff>
    </xdr:to>
    <xdr:sp macro="" textlink="">
      <xdr:nvSpPr>
        <xdr:cNvPr id="6" name="Tekstvak 5">
          <a:hlinkClick xmlns:r="http://schemas.openxmlformats.org/officeDocument/2006/relationships" r:id="rId2"/>
          <a:extLst>
            <a:ext uri="{FF2B5EF4-FFF2-40B4-BE49-F238E27FC236}">
              <a16:creationId xmlns:a16="http://schemas.microsoft.com/office/drawing/2014/main" id="{00000000-0008-0000-0A00-000006000000}"/>
            </a:ext>
          </a:extLst>
        </xdr:cNvPr>
        <xdr:cNvSpPr txBox="1"/>
      </xdr:nvSpPr>
      <xdr:spPr>
        <a:xfrm>
          <a:off x="612321" y="7225393"/>
          <a:ext cx="1592036" cy="680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rPr>
            <a:t>Terug naar CO2 dashboard</a:t>
          </a:r>
        </a:p>
      </xdr:txBody>
    </xdr:sp>
    <xdr:clientData/>
  </xdr:twoCellAnchor>
  <xdr:twoCellAnchor>
    <xdr:from>
      <xdr:col>8</xdr:col>
      <xdr:colOff>79942</xdr:colOff>
      <xdr:row>0</xdr:row>
      <xdr:rowOff>40821</xdr:rowOff>
    </xdr:from>
    <xdr:to>
      <xdr:col>21</xdr:col>
      <xdr:colOff>311264</xdr:colOff>
      <xdr:row>3</xdr:row>
      <xdr:rowOff>81643</xdr:rowOff>
    </xdr:to>
    <xdr:sp macro="" textlink="">
      <xdr:nvSpPr>
        <xdr:cNvPr id="5" name="Tekstvak 4">
          <a:extLst>
            <a:ext uri="{FF2B5EF4-FFF2-40B4-BE49-F238E27FC236}">
              <a16:creationId xmlns:a16="http://schemas.microsoft.com/office/drawing/2014/main" id="{00000000-0008-0000-0A00-000005000000}"/>
            </a:ext>
          </a:extLst>
        </xdr:cNvPr>
        <xdr:cNvSpPr txBox="1"/>
      </xdr:nvSpPr>
      <xdr:spPr>
        <a:xfrm>
          <a:off x="5318692" y="40821"/>
          <a:ext cx="8744291" cy="6123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nl-NL" sz="3000">
              <a:solidFill>
                <a:schemeClr val="dk1"/>
              </a:solidFill>
              <a:effectLst/>
              <a:latin typeface="+mn-lt"/>
              <a:ea typeface="+mn-ea"/>
              <a:cs typeface="+mn-cs"/>
            </a:rPr>
            <a:t>Bespaard</a:t>
          </a:r>
          <a:r>
            <a:rPr lang="nl-NL" sz="3000" baseline="0">
              <a:solidFill>
                <a:schemeClr val="dk1"/>
              </a:solidFill>
              <a:effectLst/>
              <a:latin typeface="+mn-lt"/>
              <a:ea typeface="+mn-ea"/>
              <a:cs typeface="+mn-cs"/>
            </a:rPr>
            <a:t> door reductie maatregelen</a:t>
          </a:r>
          <a:r>
            <a:rPr lang="nl-NL" sz="3000">
              <a:solidFill>
                <a:schemeClr val="dk1"/>
              </a:solidFill>
              <a:effectLst/>
              <a:latin typeface="+mn-lt"/>
              <a:ea typeface="+mn-ea"/>
              <a:cs typeface="+mn-cs"/>
            </a:rPr>
            <a:t>-</a:t>
          </a:r>
          <a:r>
            <a:rPr lang="nl-NL" sz="3000">
              <a:solidFill>
                <a:srgbClr val="FF0000"/>
              </a:solidFill>
              <a:effectLst/>
              <a:latin typeface="+mn-lt"/>
              <a:ea typeface="+mn-ea"/>
              <a:cs typeface="+mn-cs"/>
            </a:rPr>
            <a:t>Rotterdam</a:t>
          </a:r>
          <a:r>
            <a:rPr lang="nl-NL" sz="3000">
              <a:solidFill>
                <a:schemeClr val="dk1"/>
              </a:solidFill>
              <a:effectLst/>
              <a:latin typeface="+mn-lt"/>
              <a:ea typeface="+mn-ea"/>
              <a:cs typeface="+mn-cs"/>
            </a:rPr>
            <a:t>-2009</a:t>
          </a:r>
          <a:endParaRPr lang="nl-NL" sz="3000">
            <a:effectLst/>
          </a:endParaRPr>
        </a:p>
        <a:p>
          <a:pPr algn="r"/>
          <a:endParaRPr lang="nl-NL" sz="1100"/>
        </a:p>
      </xdr:txBody>
    </xdr:sp>
    <xdr:clientData/>
  </xdr:twoCellAnchor>
  <xdr:twoCellAnchor>
    <xdr:from>
      <xdr:col>6</xdr:col>
      <xdr:colOff>625929</xdr:colOff>
      <xdr:row>7</xdr:row>
      <xdr:rowOff>27214</xdr:rowOff>
    </xdr:from>
    <xdr:to>
      <xdr:col>15</xdr:col>
      <xdr:colOff>571500</xdr:colOff>
      <xdr:row>46</xdr:row>
      <xdr:rowOff>108857</xdr:rowOff>
    </xdr:to>
    <xdr:graphicFrame macro="">
      <xdr:nvGraphicFramePr>
        <xdr:cNvPr id="7" name="Grafiek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84667</xdr:colOff>
      <xdr:row>0</xdr:row>
      <xdr:rowOff>21167</xdr:rowOff>
    </xdr:from>
    <xdr:to>
      <xdr:col>20</xdr:col>
      <xdr:colOff>508001</xdr:colOff>
      <xdr:row>3</xdr:row>
      <xdr:rowOff>42333</xdr:rowOff>
    </xdr:to>
    <xdr:sp macro="" textlink="">
      <xdr:nvSpPr>
        <xdr:cNvPr id="2" name="Tekstvak 1">
          <a:extLst>
            <a:ext uri="{FF2B5EF4-FFF2-40B4-BE49-F238E27FC236}">
              <a16:creationId xmlns:a16="http://schemas.microsoft.com/office/drawing/2014/main" id="{00000000-0008-0000-0B00-000002000000}"/>
            </a:ext>
          </a:extLst>
        </xdr:cNvPr>
        <xdr:cNvSpPr txBox="1"/>
      </xdr:nvSpPr>
      <xdr:spPr>
        <a:xfrm>
          <a:off x="5334000" y="21167"/>
          <a:ext cx="8297334" cy="592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3000"/>
            <a:t>Duurzaammateriaal dashboard-</a:t>
          </a:r>
          <a:r>
            <a:rPr lang="nl-NL" sz="3000">
              <a:solidFill>
                <a:srgbClr val="FF0000"/>
              </a:solidFill>
            </a:rPr>
            <a:t>Rotterdam</a:t>
          </a:r>
          <a:r>
            <a:rPr lang="nl-NL" sz="3000"/>
            <a:t>- 2012</a:t>
          </a:r>
        </a:p>
      </xdr:txBody>
    </xdr:sp>
    <xdr:clientData/>
  </xdr:twoCellAnchor>
  <xdr:twoCellAnchor>
    <xdr:from>
      <xdr:col>5</xdr:col>
      <xdr:colOff>587375</xdr:colOff>
      <xdr:row>7</xdr:row>
      <xdr:rowOff>47625</xdr:rowOff>
    </xdr:from>
    <xdr:to>
      <xdr:col>9</xdr:col>
      <xdr:colOff>619125</xdr:colOff>
      <xdr:row>11</xdr:row>
      <xdr:rowOff>31750</xdr:rowOff>
    </xdr:to>
    <xdr:sp macro="" textlink="">
      <xdr:nvSpPr>
        <xdr:cNvPr id="3" name="Tekstvak 2">
          <a:extLst>
            <a:ext uri="{FF2B5EF4-FFF2-40B4-BE49-F238E27FC236}">
              <a16:creationId xmlns:a16="http://schemas.microsoft.com/office/drawing/2014/main" id="{00000000-0008-0000-0B00-000003000000}"/>
            </a:ext>
          </a:extLst>
        </xdr:cNvPr>
        <xdr:cNvSpPr txBox="1"/>
      </xdr:nvSpPr>
      <xdr:spPr>
        <a:xfrm>
          <a:off x="3841750" y="1381125"/>
          <a:ext cx="2635250"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800" b="1">
              <a:solidFill>
                <a:schemeClr val="tx1"/>
              </a:solidFill>
            </a:rPr>
            <a:t>Nieuw geintroduceerde</a:t>
          </a:r>
          <a:r>
            <a:rPr lang="nl-NL" sz="1800" b="1" baseline="0">
              <a:solidFill>
                <a:schemeClr val="tx1"/>
              </a:solidFill>
            </a:rPr>
            <a:t> duurzamematerialen</a:t>
          </a:r>
          <a:endParaRPr lang="nl-NL" sz="1800" b="1">
            <a:solidFill>
              <a:schemeClr val="tx1"/>
            </a:solidFill>
          </a:endParaRPr>
        </a:p>
      </xdr:txBody>
    </xdr:sp>
    <xdr:clientData/>
  </xdr:twoCellAnchor>
  <xdr:twoCellAnchor>
    <xdr:from>
      <xdr:col>11</xdr:col>
      <xdr:colOff>76201</xdr:colOff>
      <xdr:row>6</xdr:row>
      <xdr:rowOff>165100</xdr:rowOff>
    </xdr:from>
    <xdr:to>
      <xdr:col>15</xdr:col>
      <xdr:colOff>457201</xdr:colOff>
      <xdr:row>11</xdr:row>
      <xdr:rowOff>101600</xdr:rowOff>
    </xdr:to>
    <xdr:sp macro="" textlink="">
      <xdr:nvSpPr>
        <xdr:cNvPr id="4" name="Tekstvak 3">
          <a:extLst>
            <a:ext uri="{FF2B5EF4-FFF2-40B4-BE49-F238E27FC236}">
              <a16:creationId xmlns:a16="http://schemas.microsoft.com/office/drawing/2014/main" id="{00000000-0008-0000-0B00-000004000000}"/>
            </a:ext>
          </a:extLst>
        </xdr:cNvPr>
        <xdr:cNvSpPr txBox="1"/>
      </xdr:nvSpPr>
      <xdr:spPr>
        <a:xfrm>
          <a:off x="7410451" y="1308100"/>
          <a:ext cx="3048000"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800" b="1"/>
            <a:t>Bouwteam</a:t>
          </a:r>
          <a:r>
            <a:rPr lang="nl-NL" sz="1800" b="1" baseline="0"/>
            <a:t> met meeste gebruik duurzamematerialen</a:t>
          </a:r>
          <a:endParaRPr lang="nl-NL" sz="1800" b="1"/>
        </a:p>
      </xdr:txBody>
    </xdr:sp>
    <xdr:clientData/>
  </xdr:twoCellAnchor>
  <xdr:twoCellAnchor>
    <xdr:from>
      <xdr:col>17</xdr:col>
      <xdr:colOff>127000</xdr:colOff>
      <xdr:row>7</xdr:row>
      <xdr:rowOff>0</xdr:rowOff>
    </xdr:from>
    <xdr:to>
      <xdr:col>21</xdr:col>
      <xdr:colOff>460375</xdr:colOff>
      <xdr:row>11</xdr:row>
      <xdr:rowOff>127000</xdr:rowOff>
    </xdr:to>
    <xdr:sp macro="" textlink="">
      <xdr:nvSpPr>
        <xdr:cNvPr id="5" name="Tekstvak 4">
          <a:extLst>
            <a:ext uri="{FF2B5EF4-FFF2-40B4-BE49-F238E27FC236}">
              <a16:creationId xmlns:a16="http://schemas.microsoft.com/office/drawing/2014/main" id="{00000000-0008-0000-0B00-000005000000}"/>
            </a:ext>
          </a:extLst>
        </xdr:cNvPr>
        <xdr:cNvSpPr txBox="1"/>
      </xdr:nvSpPr>
      <xdr:spPr>
        <a:xfrm>
          <a:off x="11191875" y="1333500"/>
          <a:ext cx="2936875" cy="88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800" b="1"/>
            <a:t>Duurzame materialen database</a:t>
          </a:r>
        </a:p>
      </xdr:txBody>
    </xdr:sp>
    <xdr:clientData/>
  </xdr:twoCellAnchor>
  <xdr:twoCellAnchor>
    <xdr:from>
      <xdr:col>0</xdr:col>
      <xdr:colOff>95250</xdr:colOff>
      <xdr:row>43</xdr:row>
      <xdr:rowOff>31750</xdr:rowOff>
    </xdr:from>
    <xdr:to>
      <xdr:col>2</xdr:col>
      <xdr:colOff>412751</xdr:colOff>
      <xdr:row>45</xdr:row>
      <xdr:rowOff>10584</xdr:rowOff>
    </xdr:to>
    <xdr:sp macro="" textlink="">
      <xdr:nvSpPr>
        <xdr:cNvPr id="7" name="Afgeronde rechthoek 6">
          <a:extLst>
            <a:ext uri="{FF2B5EF4-FFF2-40B4-BE49-F238E27FC236}">
              <a16:creationId xmlns:a16="http://schemas.microsoft.com/office/drawing/2014/main" id="{00000000-0008-0000-0B00-000007000000}"/>
            </a:ext>
          </a:extLst>
        </xdr:cNvPr>
        <xdr:cNvSpPr/>
      </xdr:nvSpPr>
      <xdr:spPr>
        <a:xfrm>
          <a:off x="95250" y="8223250"/>
          <a:ext cx="1629834" cy="359834"/>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162984</xdr:colOff>
      <xdr:row>43</xdr:row>
      <xdr:rowOff>31750</xdr:rowOff>
    </xdr:from>
    <xdr:to>
      <xdr:col>4</xdr:col>
      <xdr:colOff>296334</xdr:colOff>
      <xdr:row>44</xdr:row>
      <xdr:rowOff>167217</xdr:rowOff>
    </xdr:to>
    <xdr:sp macro="" textlink="">
      <xdr:nvSpPr>
        <xdr:cNvPr id="6" name="Tekstvak 5">
          <a:hlinkClick xmlns:r="http://schemas.openxmlformats.org/officeDocument/2006/relationships" r:id="rId1"/>
          <a:extLst>
            <a:ext uri="{FF2B5EF4-FFF2-40B4-BE49-F238E27FC236}">
              <a16:creationId xmlns:a16="http://schemas.microsoft.com/office/drawing/2014/main" id="{00000000-0008-0000-0B00-000006000000}"/>
            </a:ext>
          </a:extLst>
        </xdr:cNvPr>
        <xdr:cNvSpPr txBox="1"/>
      </xdr:nvSpPr>
      <xdr:spPr>
        <a:xfrm>
          <a:off x="162984" y="8223250"/>
          <a:ext cx="2758017" cy="325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296333</xdr:colOff>
      <xdr:row>41</xdr:row>
      <xdr:rowOff>58209</xdr:rowOff>
    </xdr:from>
    <xdr:to>
      <xdr:col>3</xdr:col>
      <xdr:colOff>359833</xdr:colOff>
      <xdr:row>43</xdr:row>
      <xdr:rowOff>121709</xdr:rowOff>
    </xdr:to>
    <xdr:sp macro="" textlink="">
      <xdr:nvSpPr>
        <xdr:cNvPr id="4" name="Afgeronde rechthoek 3">
          <a:extLst>
            <a:ext uri="{FF2B5EF4-FFF2-40B4-BE49-F238E27FC236}">
              <a16:creationId xmlns:a16="http://schemas.microsoft.com/office/drawing/2014/main" id="{00000000-0008-0000-0C00-000004000000}"/>
            </a:ext>
          </a:extLst>
        </xdr:cNvPr>
        <xdr:cNvSpPr/>
      </xdr:nvSpPr>
      <xdr:spPr>
        <a:xfrm>
          <a:off x="296333" y="8186209"/>
          <a:ext cx="2032000" cy="44450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8</xdr:col>
      <xdr:colOff>444500</xdr:colOff>
      <xdr:row>0</xdr:row>
      <xdr:rowOff>15875</xdr:rowOff>
    </xdr:from>
    <xdr:to>
      <xdr:col>20</xdr:col>
      <xdr:colOff>635001</xdr:colOff>
      <xdr:row>3</xdr:row>
      <xdr:rowOff>142875</xdr:rowOff>
    </xdr:to>
    <xdr:sp macro="" textlink="">
      <xdr:nvSpPr>
        <xdr:cNvPr id="2" name="Tekstvak 1">
          <a:extLst>
            <a:ext uri="{FF2B5EF4-FFF2-40B4-BE49-F238E27FC236}">
              <a16:creationId xmlns:a16="http://schemas.microsoft.com/office/drawing/2014/main" id="{00000000-0008-0000-0C00-000002000000}"/>
            </a:ext>
          </a:extLst>
        </xdr:cNvPr>
        <xdr:cNvSpPr txBox="1"/>
      </xdr:nvSpPr>
      <xdr:spPr>
        <a:xfrm>
          <a:off x="5651500" y="15875"/>
          <a:ext cx="8001001"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4000">
              <a:solidFill>
                <a:schemeClr val="dk1"/>
              </a:solidFill>
              <a:effectLst/>
              <a:latin typeface="+mn-lt"/>
              <a:ea typeface="+mn-ea"/>
              <a:cs typeface="+mn-cs"/>
            </a:rPr>
            <a:t>Project pagina afval</a:t>
          </a:r>
          <a:r>
            <a:rPr lang="nl-NL" sz="4000" baseline="0">
              <a:solidFill>
                <a:schemeClr val="dk1"/>
              </a:solidFill>
              <a:effectLst/>
              <a:latin typeface="+mn-lt"/>
              <a:ea typeface="+mn-ea"/>
              <a:cs typeface="+mn-cs"/>
            </a:rPr>
            <a:t>-</a:t>
          </a:r>
          <a:r>
            <a:rPr lang="nl-NL" sz="4000" baseline="0">
              <a:solidFill>
                <a:srgbClr val="FF0000"/>
              </a:solidFill>
              <a:effectLst/>
              <a:latin typeface="+mn-lt"/>
              <a:ea typeface="+mn-ea"/>
              <a:cs typeface="+mn-cs"/>
            </a:rPr>
            <a:t>Rotterdam</a:t>
          </a:r>
          <a:r>
            <a:rPr lang="nl-NL" sz="4000" baseline="0">
              <a:solidFill>
                <a:schemeClr val="dk1"/>
              </a:solidFill>
              <a:effectLst/>
              <a:latin typeface="+mn-lt"/>
              <a:ea typeface="+mn-ea"/>
              <a:cs typeface="+mn-cs"/>
            </a:rPr>
            <a:t>-2012</a:t>
          </a:r>
          <a:endParaRPr lang="nl-NL" sz="4000">
            <a:effectLst/>
          </a:endParaRPr>
        </a:p>
        <a:p>
          <a:endParaRPr lang="nl-NL" sz="1100"/>
        </a:p>
      </xdr:txBody>
    </xdr:sp>
    <xdr:clientData/>
  </xdr:twoCellAnchor>
  <xdr:twoCellAnchor>
    <xdr:from>
      <xdr:col>0</xdr:col>
      <xdr:colOff>375709</xdr:colOff>
      <xdr:row>41</xdr:row>
      <xdr:rowOff>84667</xdr:rowOff>
    </xdr:from>
    <xdr:to>
      <xdr:col>3</xdr:col>
      <xdr:colOff>275167</xdr:colOff>
      <xdr:row>43</xdr:row>
      <xdr:rowOff>100542</xdr:rowOff>
    </xdr:to>
    <xdr:sp macro="" textlink="">
      <xdr:nvSpPr>
        <xdr:cNvPr id="3" name="Tekstvak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375709" y="8212667"/>
          <a:ext cx="1867958" cy="396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Afval dashboard</a:t>
          </a:r>
        </a:p>
      </xdr:txBody>
    </xdr:sp>
    <xdr:clientData/>
  </xdr:twoCellAnchor>
  <xdr:twoCellAnchor>
    <xdr:from>
      <xdr:col>0</xdr:col>
      <xdr:colOff>264583</xdr:colOff>
      <xdr:row>37</xdr:row>
      <xdr:rowOff>105834</xdr:rowOff>
    </xdr:from>
    <xdr:to>
      <xdr:col>3</xdr:col>
      <xdr:colOff>328083</xdr:colOff>
      <xdr:row>39</xdr:row>
      <xdr:rowOff>158751</xdr:rowOff>
    </xdr:to>
    <xdr:sp macro="" textlink="">
      <xdr:nvSpPr>
        <xdr:cNvPr id="6" name="Afgeronde rechthoek 5">
          <a:extLst>
            <a:ext uri="{FF2B5EF4-FFF2-40B4-BE49-F238E27FC236}">
              <a16:creationId xmlns:a16="http://schemas.microsoft.com/office/drawing/2014/main" id="{00000000-0008-0000-0C00-000006000000}"/>
            </a:ext>
          </a:extLst>
        </xdr:cNvPr>
        <xdr:cNvSpPr/>
      </xdr:nvSpPr>
      <xdr:spPr>
        <a:xfrm>
          <a:off x="264583" y="7408334"/>
          <a:ext cx="2032000" cy="44450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349250</xdr:colOff>
      <xdr:row>37</xdr:row>
      <xdr:rowOff>169334</xdr:rowOff>
    </xdr:from>
    <xdr:to>
      <xdr:col>3</xdr:col>
      <xdr:colOff>264583</xdr:colOff>
      <xdr:row>39</xdr:row>
      <xdr:rowOff>127001</xdr:rowOff>
    </xdr:to>
    <xdr:sp macro="" textlink="">
      <xdr:nvSpPr>
        <xdr:cNvPr id="9" name="Tekstvak 8">
          <a:hlinkClick xmlns:r="http://schemas.openxmlformats.org/officeDocument/2006/relationships" r:id="rId2"/>
          <a:extLst>
            <a:ext uri="{FF2B5EF4-FFF2-40B4-BE49-F238E27FC236}">
              <a16:creationId xmlns:a16="http://schemas.microsoft.com/office/drawing/2014/main" id="{00000000-0008-0000-0C00-000009000000}"/>
            </a:ext>
          </a:extLst>
        </xdr:cNvPr>
        <xdr:cNvSpPr txBox="1"/>
      </xdr:nvSpPr>
      <xdr:spPr>
        <a:xfrm>
          <a:off x="349250" y="7471834"/>
          <a:ext cx="1883833"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6</xdr:col>
      <xdr:colOff>38100</xdr:colOff>
      <xdr:row>8</xdr:row>
      <xdr:rowOff>14722</xdr:rowOff>
    </xdr:from>
    <xdr:to>
      <xdr:col>10</xdr:col>
      <xdr:colOff>596899</xdr:colOff>
      <xdr:row>14</xdr:row>
      <xdr:rowOff>147485</xdr:rowOff>
    </xdr:to>
    <xdr:graphicFrame macro="">
      <xdr:nvGraphicFramePr>
        <xdr:cNvPr id="10" name="Grafiek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8</xdr:row>
      <xdr:rowOff>23813</xdr:rowOff>
    </xdr:from>
    <xdr:to>
      <xdr:col>15</xdr:col>
      <xdr:colOff>607219</xdr:colOff>
      <xdr:row>14</xdr:row>
      <xdr:rowOff>166688</xdr:rowOff>
    </xdr:to>
    <xdr:graphicFrame macro="">
      <xdr:nvGraphicFramePr>
        <xdr:cNvPr id="11" name="Grafiek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8</xdr:row>
      <xdr:rowOff>11907</xdr:rowOff>
    </xdr:from>
    <xdr:to>
      <xdr:col>20</xdr:col>
      <xdr:colOff>492125</xdr:colOff>
      <xdr:row>14</xdr:row>
      <xdr:rowOff>178594</xdr:rowOff>
    </xdr:to>
    <xdr:graphicFrame macro="">
      <xdr:nvGraphicFramePr>
        <xdr:cNvPr id="12" name="Grafiek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11906</xdr:colOff>
      <xdr:row>15</xdr:row>
      <xdr:rowOff>202406</xdr:rowOff>
    </xdr:from>
    <xdr:to>
      <xdr:col>10</xdr:col>
      <xdr:colOff>631031</xdr:colOff>
      <xdr:row>22</xdr:row>
      <xdr:rowOff>190500</xdr:rowOff>
    </xdr:to>
    <xdr:graphicFrame macro="">
      <xdr:nvGraphicFramePr>
        <xdr:cNvPr id="13" name="Grafiek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23813</xdr:colOff>
      <xdr:row>15</xdr:row>
      <xdr:rowOff>226218</xdr:rowOff>
    </xdr:from>
    <xdr:to>
      <xdr:col>15</xdr:col>
      <xdr:colOff>631032</xdr:colOff>
      <xdr:row>22</xdr:row>
      <xdr:rowOff>178593</xdr:rowOff>
    </xdr:to>
    <xdr:graphicFrame macro="">
      <xdr:nvGraphicFramePr>
        <xdr:cNvPr id="14" name="Grafiek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15</xdr:row>
      <xdr:rowOff>190500</xdr:rowOff>
    </xdr:from>
    <xdr:to>
      <xdr:col>20</xdr:col>
      <xdr:colOff>492125</xdr:colOff>
      <xdr:row>23</xdr:row>
      <xdr:rowOff>0</xdr:rowOff>
    </xdr:to>
    <xdr:graphicFrame macro="">
      <xdr:nvGraphicFramePr>
        <xdr:cNvPr id="15" name="Grafiek 14">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23813</xdr:colOff>
      <xdr:row>24</xdr:row>
      <xdr:rowOff>11906</xdr:rowOff>
    </xdr:from>
    <xdr:to>
      <xdr:col>10</xdr:col>
      <xdr:colOff>619126</xdr:colOff>
      <xdr:row>30</xdr:row>
      <xdr:rowOff>178593</xdr:rowOff>
    </xdr:to>
    <xdr:graphicFrame macro="">
      <xdr:nvGraphicFramePr>
        <xdr:cNvPr id="16" name="Grafiek 15">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11908</xdr:colOff>
      <xdr:row>24</xdr:row>
      <xdr:rowOff>11906</xdr:rowOff>
    </xdr:from>
    <xdr:to>
      <xdr:col>15</xdr:col>
      <xdr:colOff>642939</xdr:colOff>
      <xdr:row>30</xdr:row>
      <xdr:rowOff>172721</xdr:rowOff>
    </xdr:to>
    <xdr:graphicFrame macro="">
      <xdr:nvGraphicFramePr>
        <xdr:cNvPr id="17" name="Grafiek 16">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0</xdr:colOff>
      <xdr:row>24</xdr:row>
      <xdr:rowOff>35719</xdr:rowOff>
    </xdr:from>
    <xdr:to>
      <xdr:col>20</xdr:col>
      <xdr:colOff>555625</xdr:colOff>
      <xdr:row>30</xdr:row>
      <xdr:rowOff>154781</xdr:rowOff>
    </xdr:to>
    <xdr:graphicFrame macro="">
      <xdr:nvGraphicFramePr>
        <xdr:cNvPr id="18" name="Grafiek 17">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11906</xdr:colOff>
      <xdr:row>32</xdr:row>
      <xdr:rowOff>0</xdr:rowOff>
    </xdr:from>
    <xdr:to>
      <xdr:col>10</xdr:col>
      <xdr:colOff>619125</xdr:colOff>
      <xdr:row>38</xdr:row>
      <xdr:rowOff>178594</xdr:rowOff>
    </xdr:to>
    <xdr:graphicFrame macro="">
      <xdr:nvGraphicFramePr>
        <xdr:cNvPr id="19" name="Grafiek 18">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47625</xdr:colOff>
      <xdr:row>32</xdr:row>
      <xdr:rowOff>22226</xdr:rowOff>
    </xdr:from>
    <xdr:to>
      <xdr:col>15</xdr:col>
      <xdr:colOff>619125</xdr:colOff>
      <xdr:row>38</xdr:row>
      <xdr:rowOff>178594</xdr:rowOff>
    </xdr:to>
    <xdr:graphicFrame macro="">
      <xdr:nvGraphicFramePr>
        <xdr:cNvPr id="20" name="Grafiek 19">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31</xdr:row>
      <xdr:rowOff>219075</xdr:rowOff>
    </xdr:from>
    <xdr:to>
      <xdr:col>20</xdr:col>
      <xdr:colOff>539750</xdr:colOff>
      <xdr:row>38</xdr:row>
      <xdr:rowOff>202405</xdr:rowOff>
    </xdr:to>
    <xdr:graphicFrame macro="">
      <xdr:nvGraphicFramePr>
        <xdr:cNvPr id="21" name="Grafiek 20">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xdr:colOff>
      <xdr:row>40</xdr:row>
      <xdr:rowOff>11907</xdr:rowOff>
    </xdr:from>
    <xdr:to>
      <xdr:col>10</xdr:col>
      <xdr:colOff>642938</xdr:colOff>
      <xdr:row>47</xdr:row>
      <xdr:rowOff>793</xdr:rowOff>
    </xdr:to>
    <xdr:graphicFrame macro="">
      <xdr:nvGraphicFramePr>
        <xdr:cNvPr id="22" name="Grafiek 21">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11907</xdr:colOff>
      <xdr:row>40</xdr:row>
      <xdr:rowOff>11906</xdr:rowOff>
    </xdr:from>
    <xdr:to>
      <xdr:col>15</xdr:col>
      <xdr:colOff>631032</xdr:colOff>
      <xdr:row>46</xdr:row>
      <xdr:rowOff>190499</xdr:rowOff>
    </xdr:to>
    <xdr:graphicFrame macro="">
      <xdr:nvGraphicFramePr>
        <xdr:cNvPr id="23" name="Grafiek 22">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23813</xdr:colOff>
      <xdr:row>40</xdr:row>
      <xdr:rowOff>1</xdr:rowOff>
    </xdr:from>
    <xdr:to>
      <xdr:col>20</xdr:col>
      <xdr:colOff>539751</xdr:colOff>
      <xdr:row>46</xdr:row>
      <xdr:rowOff>167639</xdr:rowOff>
    </xdr:to>
    <xdr:graphicFrame macro="">
      <xdr:nvGraphicFramePr>
        <xdr:cNvPr id="24" name="Grafiek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10</xdr:col>
      <xdr:colOff>232832</xdr:colOff>
      <xdr:row>8</xdr:row>
      <xdr:rowOff>74083</xdr:rowOff>
    </xdr:from>
    <xdr:to>
      <xdr:col>10</xdr:col>
      <xdr:colOff>529959</xdr:colOff>
      <xdr:row>9</xdr:row>
      <xdr:rowOff>176972</xdr:rowOff>
    </xdr:to>
    <xdr:pic>
      <xdr:nvPicPr>
        <xdr:cNvPr id="28" name="Afbeelding 27">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94499" y="1661583"/>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239182</xdr:colOff>
      <xdr:row>10</xdr:row>
      <xdr:rowOff>93136</xdr:rowOff>
    </xdr:from>
    <xdr:to>
      <xdr:col>10</xdr:col>
      <xdr:colOff>544670</xdr:colOff>
      <xdr:row>12</xdr:row>
      <xdr:rowOff>17624</xdr:rowOff>
    </xdr:to>
    <xdr:pic>
      <xdr:nvPicPr>
        <xdr:cNvPr id="29" name="Afbeelding 28">
          <a:extLst>
            <a:ext uri="{FF2B5EF4-FFF2-40B4-BE49-F238E27FC236}">
              <a16:creationId xmlns:a16="http://schemas.microsoft.com/office/drawing/2014/main" id="{00000000-0008-0000-0C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800849" y="2061636"/>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248707</xdr:colOff>
      <xdr:row>12</xdr:row>
      <xdr:rowOff>122769</xdr:rowOff>
    </xdr:from>
    <xdr:to>
      <xdr:col>10</xdr:col>
      <xdr:colOff>545121</xdr:colOff>
      <xdr:row>14</xdr:row>
      <xdr:rowOff>38183</xdr:rowOff>
    </xdr:to>
    <xdr:pic>
      <xdr:nvPicPr>
        <xdr:cNvPr id="30" name="Afbeelding 29">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810374" y="2472269"/>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215899</xdr:colOff>
      <xdr:row>8</xdr:row>
      <xdr:rowOff>120650</xdr:rowOff>
    </xdr:from>
    <xdr:to>
      <xdr:col>15</xdr:col>
      <xdr:colOff>513026</xdr:colOff>
      <xdr:row>10</xdr:row>
      <xdr:rowOff>33039</xdr:rowOff>
    </xdr:to>
    <xdr:pic>
      <xdr:nvPicPr>
        <xdr:cNvPr id="31" name="Afbeelding 30">
          <a:extLst>
            <a:ext uri="{FF2B5EF4-FFF2-40B4-BE49-F238E27FC236}">
              <a16:creationId xmlns:a16="http://schemas.microsoft.com/office/drawing/2014/main" id="{00000000-0008-0000-0C00-00001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058399" y="1708150"/>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222249</xdr:colOff>
      <xdr:row>10</xdr:row>
      <xdr:rowOff>139703</xdr:rowOff>
    </xdr:from>
    <xdr:to>
      <xdr:col>15</xdr:col>
      <xdr:colOff>527737</xdr:colOff>
      <xdr:row>12</xdr:row>
      <xdr:rowOff>64191</xdr:rowOff>
    </xdr:to>
    <xdr:pic>
      <xdr:nvPicPr>
        <xdr:cNvPr id="32" name="Afbeelding 31">
          <a:extLst>
            <a:ext uri="{FF2B5EF4-FFF2-40B4-BE49-F238E27FC236}">
              <a16:creationId xmlns:a16="http://schemas.microsoft.com/office/drawing/2014/main" id="{00000000-0008-0000-0C00-000020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064749" y="2108203"/>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231774</xdr:colOff>
      <xdr:row>12</xdr:row>
      <xdr:rowOff>169336</xdr:rowOff>
    </xdr:from>
    <xdr:to>
      <xdr:col>15</xdr:col>
      <xdr:colOff>528188</xdr:colOff>
      <xdr:row>14</xdr:row>
      <xdr:rowOff>84750</xdr:rowOff>
    </xdr:to>
    <xdr:pic>
      <xdr:nvPicPr>
        <xdr:cNvPr id="33" name="Afbeelding 32">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074274" y="2518836"/>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209549</xdr:colOff>
      <xdr:row>16</xdr:row>
      <xdr:rowOff>93134</xdr:rowOff>
    </xdr:from>
    <xdr:to>
      <xdr:col>15</xdr:col>
      <xdr:colOff>506676</xdr:colOff>
      <xdr:row>18</xdr:row>
      <xdr:rowOff>5523</xdr:rowOff>
    </xdr:to>
    <xdr:pic>
      <xdr:nvPicPr>
        <xdr:cNvPr id="34" name="Afbeelding 33">
          <a:extLst>
            <a:ext uri="{FF2B5EF4-FFF2-40B4-BE49-F238E27FC236}">
              <a16:creationId xmlns:a16="http://schemas.microsoft.com/office/drawing/2014/main" id="{00000000-0008-0000-0C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052049" y="3268134"/>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215899</xdr:colOff>
      <xdr:row>18</xdr:row>
      <xdr:rowOff>112187</xdr:rowOff>
    </xdr:from>
    <xdr:to>
      <xdr:col>15</xdr:col>
      <xdr:colOff>521387</xdr:colOff>
      <xdr:row>20</xdr:row>
      <xdr:rowOff>36675</xdr:rowOff>
    </xdr:to>
    <xdr:pic>
      <xdr:nvPicPr>
        <xdr:cNvPr id="35" name="Afbeelding 34">
          <a:extLst>
            <a:ext uri="{FF2B5EF4-FFF2-40B4-BE49-F238E27FC236}">
              <a16:creationId xmlns:a16="http://schemas.microsoft.com/office/drawing/2014/main" id="{00000000-0008-0000-0C00-000023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058399" y="3668187"/>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225424</xdr:colOff>
      <xdr:row>20</xdr:row>
      <xdr:rowOff>141820</xdr:rowOff>
    </xdr:from>
    <xdr:to>
      <xdr:col>15</xdr:col>
      <xdr:colOff>521838</xdr:colOff>
      <xdr:row>22</xdr:row>
      <xdr:rowOff>57234</xdr:rowOff>
    </xdr:to>
    <xdr:pic>
      <xdr:nvPicPr>
        <xdr:cNvPr id="36" name="Afbeelding 35">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067924" y="4078820"/>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224366</xdr:colOff>
      <xdr:row>24</xdr:row>
      <xdr:rowOff>107951</xdr:rowOff>
    </xdr:from>
    <xdr:to>
      <xdr:col>15</xdr:col>
      <xdr:colOff>521493</xdr:colOff>
      <xdr:row>26</xdr:row>
      <xdr:rowOff>20340</xdr:rowOff>
    </xdr:to>
    <xdr:pic>
      <xdr:nvPicPr>
        <xdr:cNvPr id="37" name="Afbeelding 36">
          <a:extLst>
            <a:ext uri="{FF2B5EF4-FFF2-40B4-BE49-F238E27FC236}">
              <a16:creationId xmlns:a16="http://schemas.microsoft.com/office/drawing/2014/main" id="{00000000-0008-0000-0C00-00002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066866" y="4870451"/>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230716</xdr:colOff>
      <xdr:row>26</xdr:row>
      <xdr:rowOff>127004</xdr:rowOff>
    </xdr:from>
    <xdr:to>
      <xdr:col>15</xdr:col>
      <xdr:colOff>536204</xdr:colOff>
      <xdr:row>28</xdr:row>
      <xdr:rowOff>51492</xdr:rowOff>
    </xdr:to>
    <xdr:pic>
      <xdr:nvPicPr>
        <xdr:cNvPr id="38" name="Afbeelding 37">
          <a:extLst>
            <a:ext uri="{FF2B5EF4-FFF2-40B4-BE49-F238E27FC236}">
              <a16:creationId xmlns:a16="http://schemas.microsoft.com/office/drawing/2014/main" id="{00000000-0008-0000-0C00-000026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073216" y="5270504"/>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240241</xdr:colOff>
      <xdr:row>28</xdr:row>
      <xdr:rowOff>156637</xdr:rowOff>
    </xdr:from>
    <xdr:to>
      <xdr:col>15</xdr:col>
      <xdr:colOff>536655</xdr:colOff>
      <xdr:row>30</xdr:row>
      <xdr:rowOff>72051</xdr:rowOff>
    </xdr:to>
    <xdr:pic>
      <xdr:nvPicPr>
        <xdr:cNvPr id="39" name="Afbeelding 38">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082741" y="5681137"/>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228599</xdr:colOff>
      <xdr:row>32</xdr:row>
      <xdr:rowOff>80435</xdr:rowOff>
    </xdr:from>
    <xdr:to>
      <xdr:col>15</xdr:col>
      <xdr:colOff>525726</xdr:colOff>
      <xdr:row>33</xdr:row>
      <xdr:rowOff>183324</xdr:rowOff>
    </xdr:to>
    <xdr:pic>
      <xdr:nvPicPr>
        <xdr:cNvPr id="40" name="Afbeelding 39">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071099" y="6430435"/>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234949</xdr:colOff>
      <xdr:row>34</xdr:row>
      <xdr:rowOff>99488</xdr:rowOff>
    </xdr:from>
    <xdr:to>
      <xdr:col>15</xdr:col>
      <xdr:colOff>540437</xdr:colOff>
      <xdr:row>36</xdr:row>
      <xdr:rowOff>23976</xdr:rowOff>
    </xdr:to>
    <xdr:pic>
      <xdr:nvPicPr>
        <xdr:cNvPr id="41" name="Afbeelding 40">
          <a:extLst>
            <a:ext uri="{FF2B5EF4-FFF2-40B4-BE49-F238E27FC236}">
              <a16:creationId xmlns:a16="http://schemas.microsoft.com/office/drawing/2014/main" id="{00000000-0008-0000-0C00-000029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077449" y="6830488"/>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244474</xdr:colOff>
      <xdr:row>36</xdr:row>
      <xdr:rowOff>129121</xdr:rowOff>
    </xdr:from>
    <xdr:to>
      <xdr:col>15</xdr:col>
      <xdr:colOff>540888</xdr:colOff>
      <xdr:row>38</xdr:row>
      <xdr:rowOff>44535</xdr:rowOff>
    </xdr:to>
    <xdr:pic>
      <xdr:nvPicPr>
        <xdr:cNvPr id="42" name="Afbeelding 41">
          <a:extLst>
            <a:ext uri="{FF2B5EF4-FFF2-40B4-BE49-F238E27FC236}">
              <a16:creationId xmlns:a16="http://schemas.microsoft.com/office/drawing/2014/main" id="{00000000-0008-0000-0C00-00002A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086974" y="7241121"/>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222249</xdr:colOff>
      <xdr:row>24</xdr:row>
      <xdr:rowOff>116418</xdr:rowOff>
    </xdr:from>
    <xdr:to>
      <xdr:col>10</xdr:col>
      <xdr:colOff>519376</xdr:colOff>
      <xdr:row>26</xdr:row>
      <xdr:rowOff>28807</xdr:rowOff>
    </xdr:to>
    <xdr:pic>
      <xdr:nvPicPr>
        <xdr:cNvPr id="43" name="Afbeelding 42">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83916" y="4878918"/>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228599</xdr:colOff>
      <xdr:row>26</xdr:row>
      <xdr:rowOff>135471</xdr:rowOff>
    </xdr:from>
    <xdr:to>
      <xdr:col>10</xdr:col>
      <xdr:colOff>534087</xdr:colOff>
      <xdr:row>28</xdr:row>
      <xdr:rowOff>59959</xdr:rowOff>
    </xdr:to>
    <xdr:pic>
      <xdr:nvPicPr>
        <xdr:cNvPr id="44" name="Afbeelding 43">
          <a:extLst>
            <a:ext uri="{FF2B5EF4-FFF2-40B4-BE49-F238E27FC236}">
              <a16:creationId xmlns:a16="http://schemas.microsoft.com/office/drawing/2014/main" id="{00000000-0008-0000-0C00-00002C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90266" y="5278971"/>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238124</xdr:colOff>
      <xdr:row>28</xdr:row>
      <xdr:rowOff>165104</xdr:rowOff>
    </xdr:from>
    <xdr:to>
      <xdr:col>10</xdr:col>
      <xdr:colOff>534538</xdr:colOff>
      <xdr:row>30</xdr:row>
      <xdr:rowOff>80518</xdr:rowOff>
    </xdr:to>
    <xdr:pic>
      <xdr:nvPicPr>
        <xdr:cNvPr id="45" name="Afbeelding 44">
          <a:extLst>
            <a:ext uri="{FF2B5EF4-FFF2-40B4-BE49-F238E27FC236}">
              <a16:creationId xmlns:a16="http://schemas.microsoft.com/office/drawing/2014/main" id="{00000000-0008-0000-0C00-00002D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799791" y="5689604"/>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258232</xdr:colOff>
      <xdr:row>32</xdr:row>
      <xdr:rowOff>67735</xdr:rowOff>
    </xdr:from>
    <xdr:to>
      <xdr:col>10</xdr:col>
      <xdr:colOff>555359</xdr:colOff>
      <xdr:row>33</xdr:row>
      <xdr:rowOff>170624</xdr:rowOff>
    </xdr:to>
    <xdr:pic>
      <xdr:nvPicPr>
        <xdr:cNvPr id="46" name="Afbeelding 45">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819899" y="6417735"/>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264582</xdr:colOff>
      <xdr:row>34</xdr:row>
      <xdr:rowOff>86788</xdr:rowOff>
    </xdr:from>
    <xdr:to>
      <xdr:col>10</xdr:col>
      <xdr:colOff>570070</xdr:colOff>
      <xdr:row>36</xdr:row>
      <xdr:rowOff>11276</xdr:rowOff>
    </xdr:to>
    <xdr:pic>
      <xdr:nvPicPr>
        <xdr:cNvPr id="47" name="Afbeelding 46">
          <a:extLst>
            <a:ext uri="{FF2B5EF4-FFF2-40B4-BE49-F238E27FC236}">
              <a16:creationId xmlns:a16="http://schemas.microsoft.com/office/drawing/2014/main" id="{00000000-0008-0000-0C00-00002F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826249" y="6817788"/>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274107</xdr:colOff>
      <xdr:row>36</xdr:row>
      <xdr:rowOff>116421</xdr:rowOff>
    </xdr:from>
    <xdr:to>
      <xdr:col>10</xdr:col>
      <xdr:colOff>570521</xdr:colOff>
      <xdr:row>38</xdr:row>
      <xdr:rowOff>31835</xdr:rowOff>
    </xdr:to>
    <xdr:pic>
      <xdr:nvPicPr>
        <xdr:cNvPr id="48" name="Afbeelding 47">
          <a:extLst>
            <a:ext uri="{FF2B5EF4-FFF2-40B4-BE49-F238E27FC236}">
              <a16:creationId xmlns:a16="http://schemas.microsoft.com/office/drawing/2014/main" id="{00000000-0008-0000-0C00-000030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835774" y="7228421"/>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220132</xdr:colOff>
      <xdr:row>40</xdr:row>
      <xdr:rowOff>61385</xdr:rowOff>
    </xdr:from>
    <xdr:to>
      <xdr:col>10</xdr:col>
      <xdr:colOff>517259</xdr:colOff>
      <xdr:row>41</xdr:row>
      <xdr:rowOff>164274</xdr:rowOff>
    </xdr:to>
    <xdr:pic>
      <xdr:nvPicPr>
        <xdr:cNvPr id="49" name="Afbeelding 48">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81799" y="7998885"/>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226482</xdr:colOff>
      <xdr:row>42</xdr:row>
      <xdr:rowOff>80438</xdr:rowOff>
    </xdr:from>
    <xdr:to>
      <xdr:col>10</xdr:col>
      <xdr:colOff>531970</xdr:colOff>
      <xdr:row>44</xdr:row>
      <xdr:rowOff>4926</xdr:rowOff>
    </xdr:to>
    <xdr:pic>
      <xdr:nvPicPr>
        <xdr:cNvPr id="50" name="Afbeelding 49">
          <a:extLst>
            <a:ext uri="{FF2B5EF4-FFF2-40B4-BE49-F238E27FC236}">
              <a16:creationId xmlns:a16="http://schemas.microsoft.com/office/drawing/2014/main" id="{00000000-0008-0000-0C00-00003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88149" y="8398938"/>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236007</xdr:colOff>
      <xdr:row>44</xdr:row>
      <xdr:rowOff>110071</xdr:rowOff>
    </xdr:from>
    <xdr:to>
      <xdr:col>10</xdr:col>
      <xdr:colOff>532421</xdr:colOff>
      <xdr:row>46</xdr:row>
      <xdr:rowOff>25485</xdr:rowOff>
    </xdr:to>
    <xdr:pic>
      <xdr:nvPicPr>
        <xdr:cNvPr id="51" name="Afbeelding 50">
          <a:extLst>
            <a:ext uri="{FF2B5EF4-FFF2-40B4-BE49-F238E27FC236}">
              <a16:creationId xmlns:a16="http://schemas.microsoft.com/office/drawing/2014/main" id="{00000000-0008-0000-0C00-00003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797674" y="8809571"/>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213782</xdr:colOff>
      <xdr:row>40</xdr:row>
      <xdr:rowOff>118535</xdr:rowOff>
    </xdr:from>
    <xdr:to>
      <xdr:col>15</xdr:col>
      <xdr:colOff>510909</xdr:colOff>
      <xdr:row>42</xdr:row>
      <xdr:rowOff>30924</xdr:rowOff>
    </xdr:to>
    <xdr:pic>
      <xdr:nvPicPr>
        <xdr:cNvPr id="52" name="Afbeelding 51">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056282" y="8056035"/>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220132</xdr:colOff>
      <xdr:row>42</xdr:row>
      <xdr:rowOff>137588</xdr:rowOff>
    </xdr:from>
    <xdr:to>
      <xdr:col>15</xdr:col>
      <xdr:colOff>525620</xdr:colOff>
      <xdr:row>44</xdr:row>
      <xdr:rowOff>62076</xdr:rowOff>
    </xdr:to>
    <xdr:pic>
      <xdr:nvPicPr>
        <xdr:cNvPr id="53" name="Afbeelding 52">
          <a:extLst>
            <a:ext uri="{FF2B5EF4-FFF2-40B4-BE49-F238E27FC236}">
              <a16:creationId xmlns:a16="http://schemas.microsoft.com/office/drawing/2014/main" id="{00000000-0008-0000-0C00-000035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062632" y="8456088"/>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229657</xdr:colOff>
      <xdr:row>44</xdr:row>
      <xdr:rowOff>167221</xdr:rowOff>
    </xdr:from>
    <xdr:to>
      <xdr:col>15</xdr:col>
      <xdr:colOff>526071</xdr:colOff>
      <xdr:row>46</xdr:row>
      <xdr:rowOff>82635</xdr:rowOff>
    </xdr:to>
    <xdr:pic>
      <xdr:nvPicPr>
        <xdr:cNvPr id="54" name="Afbeelding 53">
          <a:extLst>
            <a:ext uri="{FF2B5EF4-FFF2-40B4-BE49-F238E27FC236}">
              <a16:creationId xmlns:a16="http://schemas.microsoft.com/office/drawing/2014/main" id="{00000000-0008-0000-0C00-000036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072157" y="8866721"/>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196849</xdr:colOff>
      <xdr:row>40</xdr:row>
      <xdr:rowOff>143935</xdr:rowOff>
    </xdr:from>
    <xdr:to>
      <xdr:col>20</xdr:col>
      <xdr:colOff>493976</xdr:colOff>
      <xdr:row>42</xdr:row>
      <xdr:rowOff>56324</xdr:rowOff>
    </xdr:to>
    <xdr:pic>
      <xdr:nvPicPr>
        <xdr:cNvPr id="55" name="Afbeelding 54">
          <a:extLst>
            <a:ext uri="{FF2B5EF4-FFF2-40B4-BE49-F238E27FC236}">
              <a16:creationId xmlns:a16="http://schemas.microsoft.com/office/drawing/2014/main" id="{00000000-0008-0000-0C00-00003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20182" y="8081435"/>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203199</xdr:colOff>
      <xdr:row>42</xdr:row>
      <xdr:rowOff>162988</xdr:rowOff>
    </xdr:from>
    <xdr:to>
      <xdr:col>20</xdr:col>
      <xdr:colOff>508687</xdr:colOff>
      <xdr:row>44</xdr:row>
      <xdr:rowOff>87476</xdr:rowOff>
    </xdr:to>
    <xdr:pic>
      <xdr:nvPicPr>
        <xdr:cNvPr id="56" name="Afbeelding 55">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326532" y="8481488"/>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212724</xdr:colOff>
      <xdr:row>45</xdr:row>
      <xdr:rowOff>2121</xdr:rowOff>
    </xdr:from>
    <xdr:to>
      <xdr:col>20</xdr:col>
      <xdr:colOff>509138</xdr:colOff>
      <xdr:row>46</xdr:row>
      <xdr:rowOff>108035</xdr:rowOff>
    </xdr:to>
    <xdr:pic>
      <xdr:nvPicPr>
        <xdr:cNvPr id="57" name="Afbeelding 56">
          <a:extLst>
            <a:ext uri="{FF2B5EF4-FFF2-40B4-BE49-F238E27FC236}">
              <a16:creationId xmlns:a16="http://schemas.microsoft.com/office/drawing/2014/main" id="{00000000-0008-0000-0C00-00003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336057" y="8892121"/>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190499</xdr:colOff>
      <xdr:row>32</xdr:row>
      <xdr:rowOff>105835</xdr:rowOff>
    </xdr:from>
    <xdr:to>
      <xdr:col>20</xdr:col>
      <xdr:colOff>487626</xdr:colOff>
      <xdr:row>34</xdr:row>
      <xdr:rowOff>18224</xdr:rowOff>
    </xdr:to>
    <xdr:pic>
      <xdr:nvPicPr>
        <xdr:cNvPr id="58" name="Afbeelding 57">
          <a:extLst>
            <a:ext uri="{FF2B5EF4-FFF2-40B4-BE49-F238E27FC236}">
              <a16:creationId xmlns:a16="http://schemas.microsoft.com/office/drawing/2014/main" id="{00000000-0008-0000-0C00-00003A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13832" y="6455835"/>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196849</xdr:colOff>
      <xdr:row>34</xdr:row>
      <xdr:rowOff>124888</xdr:rowOff>
    </xdr:from>
    <xdr:to>
      <xdr:col>20</xdr:col>
      <xdr:colOff>502337</xdr:colOff>
      <xdr:row>36</xdr:row>
      <xdr:rowOff>49376</xdr:rowOff>
    </xdr:to>
    <xdr:pic>
      <xdr:nvPicPr>
        <xdr:cNvPr id="59" name="Afbeelding 58">
          <a:extLst>
            <a:ext uri="{FF2B5EF4-FFF2-40B4-BE49-F238E27FC236}">
              <a16:creationId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320182" y="6855888"/>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206374</xdr:colOff>
      <xdr:row>36</xdr:row>
      <xdr:rowOff>154521</xdr:rowOff>
    </xdr:from>
    <xdr:to>
      <xdr:col>20</xdr:col>
      <xdr:colOff>502788</xdr:colOff>
      <xdr:row>38</xdr:row>
      <xdr:rowOff>69935</xdr:rowOff>
    </xdr:to>
    <xdr:pic>
      <xdr:nvPicPr>
        <xdr:cNvPr id="60" name="Afbeelding 59">
          <a:extLst>
            <a:ext uri="{FF2B5EF4-FFF2-40B4-BE49-F238E27FC236}">
              <a16:creationId xmlns:a16="http://schemas.microsoft.com/office/drawing/2014/main" id="{00000000-0008-0000-0C00-00003C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329707" y="7266521"/>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184149</xdr:colOff>
      <xdr:row>24</xdr:row>
      <xdr:rowOff>120652</xdr:rowOff>
    </xdr:from>
    <xdr:to>
      <xdr:col>20</xdr:col>
      <xdr:colOff>481276</xdr:colOff>
      <xdr:row>26</xdr:row>
      <xdr:rowOff>33041</xdr:rowOff>
    </xdr:to>
    <xdr:pic>
      <xdr:nvPicPr>
        <xdr:cNvPr id="61" name="Afbeelding 60">
          <a:extLst>
            <a:ext uri="{FF2B5EF4-FFF2-40B4-BE49-F238E27FC236}">
              <a16:creationId xmlns:a16="http://schemas.microsoft.com/office/drawing/2014/main" id="{00000000-0008-0000-0C00-00003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07482" y="4883152"/>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190499</xdr:colOff>
      <xdr:row>26</xdr:row>
      <xdr:rowOff>139705</xdr:rowOff>
    </xdr:from>
    <xdr:to>
      <xdr:col>20</xdr:col>
      <xdr:colOff>495987</xdr:colOff>
      <xdr:row>28</xdr:row>
      <xdr:rowOff>64193</xdr:rowOff>
    </xdr:to>
    <xdr:pic>
      <xdr:nvPicPr>
        <xdr:cNvPr id="62" name="Afbeelding 61">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313832" y="5283205"/>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200024</xdr:colOff>
      <xdr:row>28</xdr:row>
      <xdr:rowOff>169338</xdr:rowOff>
    </xdr:from>
    <xdr:to>
      <xdr:col>20</xdr:col>
      <xdr:colOff>496438</xdr:colOff>
      <xdr:row>30</xdr:row>
      <xdr:rowOff>84752</xdr:rowOff>
    </xdr:to>
    <xdr:pic>
      <xdr:nvPicPr>
        <xdr:cNvPr id="63" name="Afbeelding 62">
          <a:extLst>
            <a:ext uri="{FF2B5EF4-FFF2-40B4-BE49-F238E27FC236}">
              <a16:creationId xmlns:a16="http://schemas.microsoft.com/office/drawing/2014/main" id="{00000000-0008-0000-0C00-00003F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323357" y="5693838"/>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156632</xdr:colOff>
      <xdr:row>16</xdr:row>
      <xdr:rowOff>82552</xdr:rowOff>
    </xdr:from>
    <xdr:to>
      <xdr:col>20</xdr:col>
      <xdr:colOff>453759</xdr:colOff>
      <xdr:row>17</xdr:row>
      <xdr:rowOff>185441</xdr:rowOff>
    </xdr:to>
    <xdr:pic>
      <xdr:nvPicPr>
        <xdr:cNvPr id="64" name="Afbeelding 63">
          <a:extLst>
            <a:ext uri="{FF2B5EF4-FFF2-40B4-BE49-F238E27FC236}">
              <a16:creationId xmlns:a16="http://schemas.microsoft.com/office/drawing/2014/main" id="{00000000-0008-0000-0C00-00004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279965" y="3257552"/>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162982</xdr:colOff>
      <xdr:row>18</xdr:row>
      <xdr:rowOff>101605</xdr:rowOff>
    </xdr:from>
    <xdr:to>
      <xdr:col>20</xdr:col>
      <xdr:colOff>468470</xdr:colOff>
      <xdr:row>20</xdr:row>
      <xdr:rowOff>26093</xdr:rowOff>
    </xdr:to>
    <xdr:pic>
      <xdr:nvPicPr>
        <xdr:cNvPr id="65" name="Afbeelding 64">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286315" y="3657605"/>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172507</xdr:colOff>
      <xdr:row>20</xdr:row>
      <xdr:rowOff>131238</xdr:rowOff>
    </xdr:from>
    <xdr:to>
      <xdr:col>20</xdr:col>
      <xdr:colOff>468921</xdr:colOff>
      <xdr:row>22</xdr:row>
      <xdr:rowOff>46652</xdr:rowOff>
    </xdr:to>
    <xdr:pic>
      <xdr:nvPicPr>
        <xdr:cNvPr id="66" name="Afbeelding 65">
          <a:extLst>
            <a:ext uri="{FF2B5EF4-FFF2-40B4-BE49-F238E27FC236}">
              <a16:creationId xmlns:a16="http://schemas.microsoft.com/office/drawing/2014/main" id="{00000000-0008-0000-0C00-000042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295840" y="4068238"/>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206374</xdr:colOff>
      <xdr:row>16</xdr:row>
      <xdr:rowOff>42333</xdr:rowOff>
    </xdr:from>
    <xdr:to>
      <xdr:col>10</xdr:col>
      <xdr:colOff>503501</xdr:colOff>
      <xdr:row>17</xdr:row>
      <xdr:rowOff>145222</xdr:rowOff>
    </xdr:to>
    <xdr:pic>
      <xdr:nvPicPr>
        <xdr:cNvPr id="70" name="Afbeelding 69">
          <a:extLst>
            <a:ext uri="{FF2B5EF4-FFF2-40B4-BE49-F238E27FC236}">
              <a16:creationId xmlns:a16="http://schemas.microsoft.com/office/drawing/2014/main" id="{00000000-0008-0000-0C00-000046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715124" y="3217333"/>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150282</xdr:colOff>
      <xdr:row>8</xdr:row>
      <xdr:rowOff>107952</xdr:rowOff>
    </xdr:from>
    <xdr:to>
      <xdr:col>20</xdr:col>
      <xdr:colOff>447409</xdr:colOff>
      <xdr:row>10</xdr:row>
      <xdr:rowOff>20341</xdr:rowOff>
    </xdr:to>
    <xdr:pic>
      <xdr:nvPicPr>
        <xdr:cNvPr id="67" name="Afbeelding 66">
          <a:extLst>
            <a:ext uri="{FF2B5EF4-FFF2-40B4-BE49-F238E27FC236}">
              <a16:creationId xmlns:a16="http://schemas.microsoft.com/office/drawing/2014/main" id="{00000000-0008-0000-0C00-00004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273615" y="1695452"/>
          <a:ext cx="297127" cy="293389"/>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156632</xdr:colOff>
      <xdr:row>10</xdr:row>
      <xdr:rowOff>127005</xdr:rowOff>
    </xdr:from>
    <xdr:to>
      <xdr:col>20</xdr:col>
      <xdr:colOff>462120</xdr:colOff>
      <xdr:row>12</xdr:row>
      <xdr:rowOff>51493</xdr:rowOff>
    </xdr:to>
    <xdr:pic>
      <xdr:nvPicPr>
        <xdr:cNvPr id="68" name="Afbeelding 67">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279965" y="2095505"/>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166157</xdr:colOff>
      <xdr:row>12</xdr:row>
      <xdr:rowOff>156638</xdr:rowOff>
    </xdr:from>
    <xdr:to>
      <xdr:col>20</xdr:col>
      <xdr:colOff>462571</xdr:colOff>
      <xdr:row>14</xdr:row>
      <xdr:rowOff>72052</xdr:rowOff>
    </xdr:to>
    <xdr:pic>
      <xdr:nvPicPr>
        <xdr:cNvPr id="69" name="Afbeelding 68">
          <a:extLst>
            <a:ext uri="{FF2B5EF4-FFF2-40B4-BE49-F238E27FC236}">
              <a16:creationId xmlns:a16="http://schemas.microsoft.com/office/drawing/2014/main" id="{00000000-0008-0000-0C00-00004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289490" y="2506138"/>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212724</xdr:colOff>
      <xdr:row>18</xdr:row>
      <xdr:rowOff>61386</xdr:rowOff>
    </xdr:from>
    <xdr:to>
      <xdr:col>10</xdr:col>
      <xdr:colOff>518212</xdr:colOff>
      <xdr:row>19</xdr:row>
      <xdr:rowOff>176374</xdr:rowOff>
    </xdr:to>
    <xdr:pic>
      <xdr:nvPicPr>
        <xdr:cNvPr id="71" name="Afbeelding 70">
          <a:extLst>
            <a:ext uri="{FF2B5EF4-FFF2-40B4-BE49-F238E27FC236}">
              <a16:creationId xmlns:a16="http://schemas.microsoft.com/office/drawing/2014/main" id="{00000000-0008-0000-0C00-00004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21474" y="3617386"/>
          <a:ext cx="305488" cy="305488"/>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222249</xdr:colOff>
      <xdr:row>20</xdr:row>
      <xdr:rowOff>91019</xdr:rowOff>
    </xdr:from>
    <xdr:to>
      <xdr:col>10</xdr:col>
      <xdr:colOff>518663</xdr:colOff>
      <xdr:row>22</xdr:row>
      <xdr:rowOff>6433</xdr:rowOff>
    </xdr:to>
    <xdr:pic>
      <xdr:nvPicPr>
        <xdr:cNvPr id="72" name="Afbeelding 71">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730999" y="4028019"/>
          <a:ext cx="296414" cy="29641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39</xdr:row>
      <xdr:rowOff>19049</xdr:rowOff>
    </xdr:from>
    <xdr:to>
      <xdr:col>3</xdr:col>
      <xdr:colOff>266700</xdr:colOff>
      <xdr:row>41</xdr:row>
      <xdr:rowOff>28574</xdr:rowOff>
    </xdr:to>
    <xdr:sp macro="" textlink="">
      <xdr:nvSpPr>
        <xdr:cNvPr id="2" name="Afgeronde rechthoek 1">
          <a:extLst>
            <a:ext uri="{FF2B5EF4-FFF2-40B4-BE49-F238E27FC236}">
              <a16:creationId xmlns:a16="http://schemas.microsoft.com/office/drawing/2014/main" id="{00000000-0008-0000-0D00-000002000000}"/>
            </a:ext>
          </a:extLst>
        </xdr:cNvPr>
        <xdr:cNvSpPr/>
      </xdr:nvSpPr>
      <xdr:spPr>
        <a:xfrm>
          <a:off x="381000" y="7448549"/>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381000</xdr:colOff>
      <xdr:row>39</xdr:row>
      <xdr:rowOff>38100</xdr:rowOff>
    </xdr:from>
    <xdr:to>
      <xdr:col>3</xdr:col>
      <xdr:colOff>285750</xdr:colOff>
      <xdr:row>41</xdr:row>
      <xdr:rowOff>9525</xdr:rowOff>
    </xdr:to>
    <xdr:sp macro="" textlink="">
      <xdr:nvSpPr>
        <xdr:cNvPr id="3" name="Tekstvak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381000" y="7467600"/>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xdr:from>
      <xdr:col>0</xdr:col>
      <xdr:colOff>400050</xdr:colOff>
      <xdr:row>43</xdr:row>
      <xdr:rowOff>9524</xdr:rowOff>
    </xdr:from>
    <xdr:to>
      <xdr:col>3</xdr:col>
      <xdr:colOff>285750</xdr:colOff>
      <xdr:row>45</xdr:row>
      <xdr:rowOff>19049</xdr:rowOff>
    </xdr:to>
    <xdr:sp macro="" textlink="">
      <xdr:nvSpPr>
        <xdr:cNvPr id="4" name="Afgeronde rechthoek 3">
          <a:extLst>
            <a:ext uri="{FF2B5EF4-FFF2-40B4-BE49-F238E27FC236}">
              <a16:creationId xmlns:a16="http://schemas.microsoft.com/office/drawing/2014/main" id="{00000000-0008-0000-0D00-000004000000}"/>
            </a:ext>
          </a:extLst>
        </xdr:cNvPr>
        <xdr:cNvSpPr/>
      </xdr:nvSpPr>
      <xdr:spPr>
        <a:xfrm>
          <a:off x="400050" y="8201024"/>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485775</xdr:colOff>
      <xdr:row>43</xdr:row>
      <xdr:rowOff>47626</xdr:rowOff>
    </xdr:from>
    <xdr:to>
      <xdr:col>3</xdr:col>
      <xdr:colOff>171450</xdr:colOff>
      <xdr:row>45</xdr:row>
      <xdr:rowOff>0</xdr:rowOff>
    </xdr:to>
    <xdr:sp macro="" textlink="">
      <xdr:nvSpPr>
        <xdr:cNvPr id="5" name="Tekstvak 4">
          <a:hlinkClick xmlns:r="http://schemas.openxmlformats.org/officeDocument/2006/relationships" r:id="rId2"/>
          <a:extLst>
            <a:ext uri="{FF2B5EF4-FFF2-40B4-BE49-F238E27FC236}">
              <a16:creationId xmlns:a16="http://schemas.microsoft.com/office/drawing/2014/main" id="{00000000-0008-0000-0D00-000005000000}"/>
            </a:ext>
          </a:extLst>
        </xdr:cNvPr>
        <xdr:cNvSpPr txBox="1"/>
      </xdr:nvSpPr>
      <xdr:spPr>
        <a:xfrm>
          <a:off x="485775" y="8239126"/>
          <a:ext cx="1657350"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800" b="1">
              <a:solidFill>
                <a:schemeClr val="bg1"/>
              </a:solidFill>
            </a:rPr>
            <a:t>Hoofdpagina</a:t>
          </a:r>
        </a:p>
      </xdr:txBody>
    </xdr:sp>
    <xdr:clientData/>
  </xdr:twoCellAnchor>
  <xdr:twoCellAnchor>
    <xdr:from>
      <xdr:col>6</xdr:col>
      <xdr:colOff>349250</xdr:colOff>
      <xdr:row>6</xdr:row>
      <xdr:rowOff>126999</xdr:rowOff>
    </xdr:from>
    <xdr:to>
      <xdr:col>14</xdr:col>
      <xdr:colOff>254000</xdr:colOff>
      <xdr:row>48</xdr:row>
      <xdr:rowOff>142875</xdr:rowOff>
    </xdr:to>
    <xdr:graphicFrame macro="">
      <xdr:nvGraphicFramePr>
        <xdr:cNvPr id="6" name="Grafiek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369094</xdr:colOff>
      <xdr:row>18</xdr:row>
      <xdr:rowOff>0</xdr:rowOff>
    </xdr:from>
    <xdr:to>
      <xdr:col>16</xdr:col>
      <xdr:colOff>649945</xdr:colOff>
      <xdr:row>22</xdr:row>
      <xdr:rowOff>161925</xdr:rowOff>
    </xdr:to>
    <xdr:pic>
      <xdr:nvPicPr>
        <xdr:cNvPr id="7" name="Afbeelding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91750" y="3536156"/>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240505</xdr:colOff>
      <xdr:row>18</xdr:row>
      <xdr:rowOff>19051</xdr:rowOff>
    </xdr:from>
    <xdr:to>
      <xdr:col>18</xdr:col>
      <xdr:colOff>547686</xdr:colOff>
      <xdr:row>23</xdr:row>
      <xdr:rowOff>28576</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72849" y="3555207"/>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150019</xdr:colOff>
      <xdr:row>18</xdr:row>
      <xdr:rowOff>38102</xdr:rowOff>
    </xdr:from>
    <xdr:to>
      <xdr:col>20</xdr:col>
      <xdr:colOff>428625</xdr:colOff>
      <xdr:row>23</xdr:row>
      <xdr:rowOff>19052</xdr:rowOff>
    </xdr:to>
    <xdr:pic>
      <xdr:nvPicPr>
        <xdr:cNvPr id="9" name="Afbeelding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92050" y="3574258"/>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452437</xdr:colOff>
      <xdr:row>0</xdr:row>
      <xdr:rowOff>0</xdr:rowOff>
    </xdr:from>
    <xdr:to>
      <xdr:col>21</xdr:col>
      <xdr:colOff>214312</xdr:colOff>
      <xdr:row>3</xdr:row>
      <xdr:rowOff>119063</xdr:rowOff>
    </xdr:to>
    <xdr:sp macro="" textlink="'Afval data'!A4">
      <xdr:nvSpPr>
        <xdr:cNvPr id="10" name="Tekstvak 9">
          <a:extLst>
            <a:ext uri="{FF2B5EF4-FFF2-40B4-BE49-F238E27FC236}">
              <a16:creationId xmlns:a16="http://schemas.microsoft.com/office/drawing/2014/main" id="{00000000-0008-0000-0D00-00000A000000}"/>
            </a:ext>
          </a:extLst>
        </xdr:cNvPr>
        <xdr:cNvSpPr txBox="1"/>
      </xdr:nvSpPr>
      <xdr:spPr>
        <a:xfrm>
          <a:off x="6346031" y="0"/>
          <a:ext cx="7620000"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39C14929-AFB2-4F18-B253-A49790E810BF}" type="TxLink">
            <a:rPr lang="nl-NL" sz="4000" b="1"/>
            <a:pPr algn="r"/>
            <a:t>Project 1</a:t>
          </a:fld>
          <a:endParaRPr lang="nl-NL" sz="40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361950</xdr:colOff>
      <xdr:row>38</xdr:row>
      <xdr:rowOff>161925</xdr:rowOff>
    </xdr:from>
    <xdr:to>
      <xdr:col>3</xdr:col>
      <xdr:colOff>247650</xdr:colOff>
      <xdr:row>40</xdr:row>
      <xdr:rowOff>171450</xdr:rowOff>
    </xdr:to>
    <xdr:sp macro="" textlink="">
      <xdr:nvSpPr>
        <xdr:cNvPr id="2" name="Afgeronde rechthoek 1">
          <a:extLst>
            <a:ext uri="{FF2B5EF4-FFF2-40B4-BE49-F238E27FC236}">
              <a16:creationId xmlns:a16="http://schemas.microsoft.com/office/drawing/2014/main" id="{00000000-0008-0000-0E00-000002000000}"/>
            </a:ext>
          </a:extLst>
        </xdr:cNvPr>
        <xdr:cNvSpPr/>
      </xdr:nvSpPr>
      <xdr:spPr>
        <a:xfrm>
          <a:off x="361950" y="74009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381000</xdr:colOff>
      <xdr:row>43</xdr:row>
      <xdr:rowOff>9525</xdr:rowOff>
    </xdr:from>
    <xdr:to>
      <xdr:col>3</xdr:col>
      <xdr:colOff>266700</xdr:colOff>
      <xdr:row>45</xdr:row>
      <xdr:rowOff>19050</xdr:rowOff>
    </xdr:to>
    <xdr:sp macro="" textlink="">
      <xdr:nvSpPr>
        <xdr:cNvPr id="3" name="Afgeronde rechthoek 2">
          <a:extLst>
            <a:ext uri="{FF2B5EF4-FFF2-40B4-BE49-F238E27FC236}">
              <a16:creationId xmlns:a16="http://schemas.microsoft.com/office/drawing/2014/main" id="{00000000-0008-0000-0E00-000003000000}"/>
            </a:ext>
          </a:extLst>
        </xdr:cNvPr>
        <xdr:cNvSpPr/>
      </xdr:nvSpPr>
      <xdr:spPr>
        <a:xfrm>
          <a:off x="381000" y="8201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361950</xdr:colOff>
      <xdr:row>38</xdr:row>
      <xdr:rowOff>161925</xdr:rowOff>
    </xdr:from>
    <xdr:to>
      <xdr:col>3</xdr:col>
      <xdr:colOff>266700</xdr:colOff>
      <xdr:row>40</xdr:row>
      <xdr:rowOff>133350</xdr:rowOff>
    </xdr:to>
    <xdr:sp macro="" textlink="">
      <xdr:nvSpPr>
        <xdr:cNvPr id="5" name="Tekstvak 4">
          <a:hlinkClick xmlns:r="http://schemas.openxmlformats.org/officeDocument/2006/relationships" r:id="rId1"/>
          <a:extLst>
            <a:ext uri="{FF2B5EF4-FFF2-40B4-BE49-F238E27FC236}">
              <a16:creationId xmlns:a16="http://schemas.microsoft.com/office/drawing/2014/main" id="{00000000-0008-0000-0E00-000005000000}"/>
            </a:ext>
          </a:extLst>
        </xdr:cNvPr>
        <xdr:cNvSpPr txBox="1"/>
      </xdr:nvSpPr>
      <xdr:spPr>
        <a:xfrm>
          <a:off x="361950" y="740092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381000</xdr:colOff>
      <xdr:row>43</xdr:row>
      <xdr:rowOff>9525</xdr:rowOff>
    </xdr:from>
    <xdr:to>
      <xdr:col>2</xdr:col>
      <xdr:colOff>572393</xdr:colOff>
      <xdr:row>45</xdr:row>
      <xdr:rowOff>116247</xdr:rowOff>
    </xdr:to>
    <xdr:pic>
      <xdr:nvPicPr>
        <xdr:cNvPr id="8" name="Afbeelding 7">
          <a:hlinkClick xmlns:r="http://schemas.openxmlformats.org/officeDocument/2006/relationships" r:id="rId2"/>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stretch>
          <a:fillRect/>
        </a:stretch>
      </xdr:blipFill>
      <xdr:spPr>
        <a:xfrm>
          <a:off x="381000" y="8201025"/>
          <a:ext cx="1505843" cy="487722"/>
        </a:xfrm>
        <a:prstGeom prst="rect">
          <a:avLst/>
        </a:prstGeom>
      </xdr:spPr>
    </xdr:pic>
    <xdr:clientData/>
  </xdr:twoCellAnchor>
  <xdr:twoCellAnchor>
    <xdr:from>
      <xdr:col>6</xdr:col>
      <xdr:colOff>367395</xdr:colOff>
      <xdr:row>6</xdr:row>
      <xdr:rowOff>136073</xdr:rowOff>
    </xdr:from>
    <xdr:to>
      <xdr:col>14</xdr:col>
      <xdr:colOff>367393</xdr:colOff>
      <xdr:row>48</xdr:row>
      <xdr:rowOff>81643</xdr:rowOff>
    </xdr:to>
    <xdr:graphicFrame macro="">
      <xdr:nvGraphicFramePr>
        <xdr:cNvPr id="6" name="Grafiek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340179</xdr:colOff>
      <xdr:row>18</xdr:row>
      <xdr:rowOff>13607</xdr:rowOff>
    </xdr:from>
    <xdr:to>
      <xdr:col>16</xdr:col>
      <xdr:colOff>622731</xdr:colOff>
      <xdr:row>22</xdr:row>
      <xdr:rowOff>175532</xdr:rowOff>
    </xdr:to>
    <xdr:pic>
      <xdr:nvPicPr>
        <xdr:cNvPr id="7" name="Afbeelding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37322" y="3565071"/>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214992</xdr:colOff>
      <xdr:row>18</xdr:row>
      <xdr:rowOff>32658</xdr:rowOff>
    </xdr:from>
    <xdr:to>
      <xdr:col>18</xdr:col>
      <xdr:colOff>523875</xdr:colOff>
      <xdr:row>23</xdr:row>
      <xdr:rowOff>42183</xdr:rowOff>
    </xdr:to>
    <xdr:pic>
      <xdr:nvPicPr>
        <xdr:cNvPr id="9" name="Afbeelding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18421" y="3584122"/>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127908</xdr:colOff>
      <xdr:row>18</xdr:row>
      <xdr:rowOff>51709</xdr:rowOff>
    </xdr:from>
    <xdr:to>
      <xdr:col>20</xdr:col>
      <xdr:colOff>408215</xdr:colOff>
      <xdr:row>23</xdr:row>
      <xdr:rowOff>32659</xdr:rowOff>
    </xdr:to>
    <xdr:pic>
      <xdr:nvPicPr>
        <xdr:cNvPr id="10" name="Afbeelding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37622" y="3603173"/>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301625</xdr:colOff>
      <xdr:row>0</xdr:row>
      <xdr:rowOff>31751</xdr:rowOff>
    </xdr:from>
    <xdr:to>
      <xdr:col>21</xdr:col>
      <xdr:colOff>492125</xdr:colOff>
      <xdr:row>3</xdr:row>
      <xdr:rowOff>158751</xdr:rowOff>
    </xdr:to>
    <xdr:sp macro="" textlink="'Afval data'!A5">
      <xdr:nvSpPr>
        <xdr:cNvPr id="4" name="Tekstvak 3">
          <a:extLst>
            <a:ext uri="{FF2B5EF4-FFF2-40B4-BE49-F238E27FC236}">
              <a16:creationId xmlns:a16="http://schemas.microsoft.com/office/drawing/2014/main" id="{00000000-0008-0000-0E00-000004000000}"/>
            </a:ext>
          </a:extLst>
        </xdr:cNvPr>
        <xdr:cNvSpPr txBox="1"/>
      </xdr:nvSpPr>
      <xdr:spPr>
        <a:xfrm>
          <a:off x="7461250" y="31751"/>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51CE721-0C59-4129-9CDF-65B82B7C0547}" type="TxLink">
            <a:rPr lang="nl-NL" sz="4000" b="1"/>
            <a:pPr algn="r"/>
            <a:t>Project 2</a:t>
          </a:fld>
          <a:endParaRPr lang="nl-NL" sz="40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428625</xdr:colOff>
      <xdr:row>38</xdr:row>
      <xdr:rowOff>180975</xdr:rowOff>
    </xdr:from>
    <xdr:to>
      <xdr:col>3</xdr:col>
      <xdr:colOff>314325</xdr:colOff>
      <xdr:row>41</xdr:row>
      <xdr:rowOff>0</xdr:rowOff>
    </xdr:to>
    <xdr:sp macro="" textlink="">
      <xdr:nvSpPr>
        <xdr:cNvPr id="2" name="Afgeronde rechthoek 1">
          <a:extLst>
            <a:ext uri="{FF2B5EF4-FFF2-40B4-BE49-F238E27FC236}">
              <a16:creationId xmlns:a16="http://schemas.microsoft.com/office/drawing/2014/main" id="{00000000-0008-0000-0F00-000002000000}"/>
            </a:ext>
          </a:extLst>
        </xdr:cNvPr>
        <xdr:cNvSpPr/>
      </xdr:nvSpPr>
      <xdr:spPr>
        <a:xfrm>
          <a:off x="428625" y="74199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43</xdr:row>
      <xdr:rowOff>0</xdr:rowOff>
    </xdr:from>
    <xdr:to>
      <xdr:col>3</xdr:col>
      <xdr:colOff>323850</xdr:colOff>
      <xdr:row>45</xdr:row>
      <xdr:rowOff>9525</xdr:rowOff>
    </xdr:to>
    <xdr:sp macro="" textlink="">
      <xdr:nvSpPr>
        <xdr:cNvPr id="3" name="Afgeronde rechthoek 2">
          <a:extLst>
            <a:ext uri="{FF2B5EF4-FFF2-40B4-BE49-F238E27FC236}">
              <a16:creationId xmlns:a16="http://schemas.microsoft.com/office/drawing/2014/main" id="{00000000-0008-0000-0F00-000003000000}"/>
            </a:ext>
          </a:extLst>
        </xdr:cNvPr>
        <xdr:cNvSpPr/>
      </xdr:nvSpPr>
      <xdr:spPr>
        <a:xfrm>
          <a:off x="438150" y="8191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428625</xdr:colOff>
      <xdr:row>38</xdr:row>
      <xdr:rowOff>180975</xdr:rowOff>
    </xdr:from>
    <xdr:to>
      <xdr:col>3</xdr:col>
      <xdr:colOff>333375</xdr:colOff>
      <xdr:row>40</xdr:row>
      <xdr:rowOff>152400</xdr:rowOff>
    </xdr:to>
    <xdr:sp macro="" textlink="">
      <xdr:nvSpPr>
        <xdr:cNvPr id="5" name="Tekstvak 4">
          <a:hlinkClick xmlns:r="http://schemas.openxmlformats.org/officeDocument/2006/relationships" r:id="rId1"/>
          <a:extLst>
            <a:ext uri="{FF2B5EF4-FFF2-40B4-BE49-F238E27FC236}">
              <a16:creationId xmlns:a16="http://schemas.microsoft.com/office/drawing/2014/main" id="{00000000-0008-0000-0F00-000005000000}"/>
            </a:ext>
          </a:extLst>
        </xdr:cNvPr>
        <xdr:cNvSpPr txBox="1"/>
      </xdr:nvSpPr>
      <xdr:spPr>
        <a:xfrm>
          <a:off x="428625" y="741997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438150</xdr:colOff>
      <xdr:row>43</xdr:row>
      <xdr:rowOff>0</xdr:rowOff>
    </xdr:from>
    <xdr:to>
      <xdr:col>2</xdr:col>
      <xdr:colOff>629543</xdr:colOff>
      <xdr:row>45</xdr:row>
      <xdr:rowOff>106722</xdr:rowOff>
    </xdr:to>
    <xdr:pic>
      <xdr:nvPicPr>
        <xdr:cNvPr id="6" name="Afbeelding 5">
          <a:hlinkClick xmlns:r="http://schemas.openxmlformats.org/officeDocument/2006/relationships" r:id="rId2"/>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stretch>
          <a:fillRect/>
        </a:stretch>
      </xdr:blipFill>
      <xdr:spPr>
        <a:xfrm>
          <a:off x="438150" y="8191500"/>
          <a:ext cx="1505843" cy="487722"/>
        </a:xfrm>
        <a:prstGeom prst="rect">
          <a:avLst/>
        </a:prstGeom>
      </xdr:spPr>
    </xdr:pic>
    <xdr:clientData/>
  </xdr:twoCellAnchor>
  <xdr:twoCellAnchor>
    <xdr:from>
      <xdr:col>6</xdr:col>
      <xdr:colOff>309563</xdr:colOff>
      <xdr:row>6</xdr:row>
      <xdr:rowOff>166686</xdr:rowOff>
    </xdr:from>
    <xdr:to>
      <xdr:col>14</xdr:col>
      <xdr:colOff>231321</xdr:colOff>
      <xdr:row>48</xdr:row>
      <xdr:rowOff>95249</xdr:rowOff>
    </xdr:to>
    <xdr:graphicFrame macro="">
      <xdr:nvGraphicFramePr>
        <xdr:cNvPr id="7" name="Grafiek 6">
          <a:extLst>
            <a:ext uri="{FF2B5EF4-FFF2-40B4-BE49-F238E27FC236}">
              <a16:creationId xmlns:a16="http://schemas.microsoft.com/office/drawing/2014/main" id="{00000000-0008-0000-0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353786</xdr:colOff>
      <xdr:row>17</xdr:row>
      <xdr:rowOff>176892</xdr:rowOff>
    </xdr:from>
    <xdr:to>
      <xdr:col>16</xdr:col>
      <xdr:colOff>636338</xdr:colOff>
      <xdr:row>22</xdr:row>
      <xdr:rowOff>148317</xdr:rowOff>
    </xdr:to>
    <xdr:pic>
      <xdr:nvPicPr>
        <xdr:cNvPr id="8" name="Afbeelding 7">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50929" y="3537856"/>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228599</xdr:colOff>
      <xdr:row>18</xdr:row>
      <xdr:rowOff>5443</xdr:rowOff>
    </xdr:from>
    <xdr:to>
      <xdr:col>18</xdr:col>
      <xdr:colOff>537482</xdr:colOff>
      <xdr:row>23</xdr:row>
      <xdr:rowOff>14968</xdr:rowOff>
    </xdr:to>
    <xdr:pic>
      <xdr:nvPicPr>
        <xdr:cNvPr id="9" name="Afbeelding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32028" y="3556907"/>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141515</xdr:colOff>
      <xdr:row>18</xdr:row>
      <xdr:rowOff>24494</xdr:rowOff>
    </xdr:from>
    <xdr:to>
      <xdr:col>20</xdr:col>
      <xdr:colOff>421822</xdr:colOff>
      <xdr:row>23</xdr:row>
      <xdr:rowOff>5444</xdr:rowOff>
    </xdr:to>
    <xdr:pic>
      <xdr:nvPicPr>
        <xdr:cNvPr id="10" name="Afbeelding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51229" y="3575958"/>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408214</xdr:colOff>
      <xdr:row>0</xdr:row>
      <xdr:rowOff>13607</xdr:rowOff>
    </xdr:from>
    <xdr:to>
      <xdr:col>21</xdr:col>
      <xdr:colOff>576035</xdr:colOff>
      <xdr:row>3</xdr:row>
      <xdr:rowOff>140607</xdr:rowOff>
    </xdr:to>
    <xdr:sp macro="" textlink="'Afval data'!A6">
      <xdr:nvSpPr>
        <xdr:cNvPr id="11" name="Tekstvak 10">
          <a:extLst>
            <a:ext uri="{FF2B5EF4-FFF2-40B4-BE49-F238E27FC236}">
              <a16:creationId xmlns:a16="http://schemas.microsoft.com/office/drawing/2014/main" id="{00000000-0008-0000-0F00-00000B000000}"/>
            </a:ext>
          </a:extLst>
        </xdr:cNvPr>
        <xdr:cNvSpPr txBox="1"/>
      </xdr:nvSpPr>
      <xdr:spPr>
        <a:xfrm>
          <a:off x="7592785" y="13607"/>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4E914F9-7E46-4F87-AF71-42696C117BA5}" type="TxLink">
            <a:rPr lang="nl-NL" sz="4000" b="1"/>
            <a:pPr algn="r"/>
            <a:t>Project 3</a:t>
          </a:fld>
          <a:endParaRPr lang="nl-NL" sz="40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438150</xdr:colOff>
      <xdr:row>39</xdr:row>
      <xdr:rowOff>9525</xdr:rowOff>
    </xdr:from>
    <xdr:to>
      <xdr:col>3</xdr:col>
      <xdr:colOff>323850</xdr:colOff>
      <xdr:row>41</xdr:row>
      <xdr:rowOff>19050</xdr:rowOff>
    </xdr:to>
    <xdr:sp macro="" textlink="">
      <xdr:nvSpPr>
        <xdr:cNvPr id="2" name="Afgeronde rechthoek 1">
          <a:extLst>
            <a:ext uri="{FF2B5EF4-FFF2-40B4-BE49-F238E27FC236}">
              <a16:creationId xmlns:a16="http://schemas.microsoft.com/office/drawing/2014/main" id="{00000000-0008-0000-1000-000002000000}"/>
            </a:ext>
          </a:extLst>
        </xdr:cNvPr>
        <xdr:cNvSpPr/>
      </xdr:nvSpPr>
      <xdr:spPr>
        <a:xfrm>
          <a:off x="438150" y="7439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428625</xdr:colOff>
      <xdr:row>43</xdr:row>
      <xdr:rowOff>9525</xdr:rowOff>
    </xdr:from>
    <xdr:to>
      <xdr:col>3</xdr:col>
      <xdr:colOff>314325</xdr:colOff>
      <xdr:row>45</xdr:row>
      <xdr:rowOff>19050</xdr:rowOff>
    </xdr:to>
    <xdr:sp macro="" textlink="">
      <xdr:nvSpPr>
        <xdr:cNvPr id="3" name="Afgeronde rechthoek 2">
          <a:extLst>
            <a:ext uri="{FF2B5EF4-FFF2-40B4-BE49-F238E27FC236}">
              <a16:creationId xmlns:a16="http://schemas.microsoft.com/office/drawing/2014/main" id="{00000000-0008-0000-1000-000003000000}"/>
            </a:ext>
          </a:extLst>
        </xdr:cNvPr>
        <xdr:cNvSpPr/>
      </xdr:nvSpPr>
      <xdr:spPr>
        <a:xfrm>
          <a:off x="428625" y="8201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39</xdr:row>
      <xdr:rowOff>9525</xdr:rowOff>
    </xdr:from>
    <xdr:to>
      <xdr:col>3</xdr:col>
      <xdr:colOff>342900</xdr:colOff>
      <xdr:row>40</xdr:row>
      <xdr:rowOff>171450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000-000004000000}"/>
            </a:ext>
          </a:extLst>
        </xdr:cNvPr>
        <xdr:cNvSpPr txBox="1"/>
      </xdr:nvSpPr>
      <xdr:spPr>
        <a:xfrm>
          <a:off x="438150" y="743902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428625</xdr:colOff>
      <xdr:row>43</xdr:row>
      <xdr:rowOff>9525</xdr:rowOff>
    </xdr:from>
    <xdr:to>
      <xdr:col>2</xdr:col>
      <xdr:colOff>620018</xdr:colOff>
      <xdr:row>45</xdr:row>
      <xdr:rowOff>116247</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a:stretch>
          <a:fillRect/>
        </a:stretch>
      </xdr:blipFill>
      <xdr:spPr>
        <a:xfrm>
          <a:off x="428625" y="8201025"/>
          <a:ext cx="1505843" cy="487722"/>
        </a:xfrm>
        <a:prstGeom prst="rect">
          <a:avLst/>
        </a:prstGeom>
      </xdr:spPr>
    </xdr:pic>
    <xdr:clientData/>
  </xdr:twoCellAnchor>
  <xdr:twoCellAnchor>
    <xdr:from>
      <xdr:col>6</xdr:col>
      <xdr:colOff>304800</xdr:colOff>
      <xdr:row>6</xdr:row>
      <xdr:rowOff>152399</xdr:rowOff>
    </xdr:from>
    <xdr:to>
      <xdr:col>14</xdr:col>
      <xdr:colOff>0</xdr:colOff>
      <xdr:row>48</xdr:row>
      <xdr:rowOff>136070</xdr:rowOff>
    </xdr:to>
    <xdr:graphicFrame macro="">
      <xdr:nvGraphicFramePr>
        <xdr:cNvPr id="6" name="Grafiek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476250</xdr:colOff>
      <xdr:row>18</xdr:row>
      <xdr:rowOff>54428</xdr:rowOff>
    </xdr:from>
    <xdr:to>
      <xdr:col>17</xdr:col>
      <xdr:colOff>105659</xdr:colOff>
      <xdr:row>23</xdr:row>
      <xdr:rowOff>25853</xdr:rowOff>
    </xdr:to>
    <xdr:pic>
      <xdr:nvPicPr>
        <xdr:cNvPr id="7" name="Afbeelding 6">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73393" y="3605892"/>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351063</xdr:colOff>
      <xdr:row>18</xdr:row>
      <xdr:rowOff>73479</xdr:rowOff>
    </xdr:from>
    <xdr:to>
      <xdr:col>19</xdr:col>
      <xdr:colOff>6803</xdr:colOff>
      <xdr:row>23</xdr:row>
      <xdr:rowOff>83004</xdr:rowOff>
    </xdr:to>
    <xdr:pic>
      <xdr:nvPicPr>
        <xdr:cNvPr id="8" name="Afbeelding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54492" y="3624943"/>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263979</xdr:colOff>
      <xdr:row>18</xdr:row>
      <xdr:rowOff>92530</xdr:rowOff>
    </xdr:from>
    <xdr:to>
      <xdr:col>20</xdr:col>
      <xdr:colOff>544286</xdr:colOff>
      <xdr:row>23</xdr:row>
      <xdr:rowOff>73480</xdr:rowOff>
    </xdr:to>
    <xdr:pic>
      <xdr:nvPicPr>
        <xdr:cNvPr id="9" name="Afbeelding 8">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673693" y="3643994"/>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299357</xdr:colOff>
      <xdr:row>0</xdr:row>
      <xdr:rowOff>13607</xdr:rowOff>
    </xdr:from>
    <xdr:to>
      <xdr:col>21</xdr:col>
      <xdr:colOff>467178</xdr:colOff>
      <xdr:row>3</xdr:row>
      <xdr:rowOff>140607</xdr:rowOff>
    </xdr:to>
    <xdr:sp macro="" textlink="'Afval data'!A7">
      <xdr:nvSpPr>
        <xdr:cNvPr id="10" name="Tekstvak 9">
          <a:extLst>
            <a:ext uri="{FF2B5EF4-FFF2-40B4-BE49-F238E27FC236}">
              <a16:creationId xmlns:a16="http://schemas.microsoft.com/office/drawing/2014/main" id="{00000000-0008-0000-1000-00000A000000}"/>
            </a:ext>
          </a:extLst>
        </xdr:cNvPr>
        <xdr:cNvSpPr txBox="1"/>
      </xdr:nvSpPr>
      <xdr:spPr>
        <a:xfrm>
          <a:off x="7483928" y="13607"/>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6EBAFC7-58AF-487B-B2DD-8D60C6119E7A}" type="TxLink">
            <a:rPr lang="nl-NL" sz="4000" b="1"/>
            <a:pPr algn="r"/>
            <a:t>Project 4</a:t>
          </a:fld>
          <a:endParaRPr lang="nl-NL" sz="40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390525</xdr:colOff>
      <xdr:row>38</xdr:row>
      <xdr:rowOff>180975</xdr:rowOff>
    </xdr:from>
    <xdr:to>
      <xdr:col>3</xdr:col>
      <xdr:colOff>276225</xdr:colOff>
      <xdr:row>41</xdr:row>
      <xdr:rowOff>0</xdr:rowOff>
    </xdr:to>
    <xdr:sp macro="" textlink="">
      <xdr:nvSpPr>
        <xdr:cNvPr id="2" name="Afgeronde rechthoek 1">
          <a:extLst>
            <a:ext uri="{FF2B5EF4-FFF2-40B4-BE49-F238E27FC236}">
              <a16:creationId xmlns:a16="http://schemas.microsoft.com/office/drawing/2014/main" id="{00000000-0008-0000-1100-000002000000}"/>
            </a:ext>
          </a:extLst>
        </xdr:cNvPr>
        <xdr:cNvSpPr/>
      </xdr:nvSpPr>
      <xdr:spPr>
        <a:xfrm>
          <a:off x="390525" y="74199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428625</xdr:colOff>
      <xdr:row>43</xdr:row>
      <xdr:rowOff>28575</xdr:rowOff>
    </xdr:from>
    <xdr:to>
      <xdr:col>3</xdr:col>
      <xdr:colOff>314325</xdr:colOff>
      <xdr:row>45</xdr:row>
      <xdr:rowOff>38100</xdr:rowOff>
    </xdr:to>
    <xdr:sp macro="" textlink="">
      <xdr:nvSpPr>
        <xdr:cNvPr id="3" name="Afgeronde rechthoek 2">
          <a:extLst>
            <a:ext uri="{FF2B5EF4-FFF2-40B4-BE49-F238E27FC236}">
              <a16:creationId xmlns:a16="http://schemas.microsoft.com/office/drawing/2014/main" id="{00000000-0008-0000-1100-000003000000}"/>
            </a:ext>
          </a:extLst>
        </xdr:cNvPr>
        <xdr:cNvSpPr/>
      </xdr:nvSpPr>
      <xdr:spPr>
        <a:xfrm>
          <a:off x="428625" y="82200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390525</xdr:colOff>
      <xdr:row>38</xdr:row>
      <xdr:rowOff>180975</xdr:rowOff>
    </xdr:from>
    <xdr:to>
      <xdr:col>3</xdr:col>
      <xdr:colOff>295275</xdr:colOff>
      <xdr:row>40</xdr:row>
      <xdr:rowOff>152400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100-000004000000}"/>
            </a:ext>
          </a:extLst>
        </xdr:cNvPr>
        <xdr:cNvSpPr txBox="1"/>
      </xdr:nvSpPr>
      <xdr:spPr>
        <a:xfrm>
          <a:off x="390525" y="741997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428625</xdr:colOff>
      <xdr:row>43</xdr:row>
      <xdr:rowOff>0</xdr:rowOff>
    </xdr:from>
    <xdr:to>
      <xdr:col>2</xdr:col>
      <xdr:colOff>620018</xdr:colOff>
      <xdr:row>45</xdr:row>
      <xdr:rowOff>106722</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428625" y="8191500"/>
          <a:ext cx="1505843" cy="487722"/>
        </a:xfrm>
        <a:prstGeom prst="rect">
          <a:avLst/>
        </a:prstGeom>
      </xdr:spPr>
    </xdr:pic>
    <xdr:clientData/>
  </xdr:twoCellAnchor>
  <xdr:twoCellAnchor>
    <xdr:from>
      <xdr:col>6</xdr:col>
      <xdr:colOff>333375</xdr:colOff>
      <xdr:row>7</xdr:row>
      <xdr:rowOff>47625</xdr:rowOff>
    </xdr:from>
    <xdr:to>
      <xdr:col>14</xdr:col>
      <xdr:colOff>238125</xdr:colOff>
      <xdr:row>48</xdr:row>
      <xdr:rowOff>142875</xdr:rowOff>
    </xdr:to>
    <xdr:graphicFrame macro="">
      <xdr:nvGraphicFramePr>
        <xdr:cNvPr id="6" name="Grafiek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394608</xdr:colOff>
      <xdr:row>17</xdr:row>
      <xdr:rowOff>176893</xdr:rowOff>
    </xdr:from>
    <xdr:to>
      <xdr:col>17</xdr:col>
      <xdr:colOff>24017</xdr:colOff>
      <xdr:row>22</xdr:row>
      <xdr:rowOff>148318</xdr:rowOff>
    </xdr:to>
    <xdr:pic>
      <xdr:nvPicPr>
        <xdr:cNvPr id="7" name="Afbeelding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91751" y="3537857"/>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269421</xdr:colOff>
      <xdr:row>18</xdr:row>
      <xdr:rowOff>5444</xdr:rowOff>
    </xdr:from>
    <xdr:to>
      <xdr:col>18</xdr:col>
      <xdr:colOff>578304</xdr:colOff>
      <xdr:row>23</xdr:row>
      <xdr:rowOff>14969</xdr:rowOff>
    </xdr:to>
    <xdr:pic>
      <xdr:nvPicPr>
        <xdr:cNvPr id="8" name="Afbeelding 7">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72850" y="3556908"/>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182337</xdr:colOff>
      <xdr:row>18</xdr:row>
      <xdr:rowOff>24495</xdr:rowOff>
    </xdr:from>
    <xdr:to>
      <xdr:col>20</xdr:col>
      <xdr:colOff>462644</xdr:colOff>
      <xdr:row>23</xdr:row>
      <xdr:rowOff>5445</xdr:rowOff>
    </xdr:to>
    <xdr:pic>
      <xdr:nvPicPr>
        <xdr:cNvPr id="9" name="Afbeelding 8">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92051" y="3575959"/>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340178</xdr:colOff>
      <xdr:row>0</xdr:row>
      <xdr:rowOff>68036</xdr:rowOff>
    </xdr:from>
    <xdr:to>
      <xdr:col>21</xdr:col>
      <xdr:colOff>507999</xdr:colOff>
      <xdr:row>4</xdr:row>
      <xdr:rowOff>4536</xdr:rowOff>
    </xdr:to>
    <xdr:sp macro="" textlink="'Afval data'!A8">
      <xdr:nvSpPr>
        <xdr:cNvPr id="10" name="Tekstvak 9">
          <a:extLst>
            <a:ext uri="{FF2B5EF4-FFF2-40B4-BE49-F238E27FC236}">
              <a16:creationId xmlns:a16="http://schemas.microsoft.com/office/drawing/2014/main" id="{00000000-0008-0000-1100-00000A000000}"/>
            </a:ext>
          </a:extLst>
        </xdr:cNvPr>
        <xdr:cNvSpPr txBox="1"/>
      </xdr:nvSpPr>
      <xdr:spPr>
        <a:xfrm>
          <a:off x="7524749" y="68036"/>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52871B1A-DB15-49A7-A071-57E2B0C15EB1}" type="TxLink">
            <a:rPr lang="nl-NL" sz="4000" b="1"/>
            <a:pPr algn="r"/>
            <a:t>Project 5</a:t>
          </a:fld>
          <a:endParaRPr lang="nl-NL" sz="40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371475</xdr:colOff>
      <xdr:row>38</xdr:row>
      <xdr:rowOff>180975</xdr:rowOff>
    </xdr:from>
    <xdr:to>
      <xdr:col>3</xdr:col>
      <xdr:colOff>257175</xdr:colOff>
      <xdr:row>41</xdr:row>
      <xdr:rowOff>0</xdr:rowOff>
    </xdr:to>
    <xdr:sp macro="" textlink="">
      <xdr:nvSpPr>
        <xdr:cNvPr id="2" name="Afgeronde rechthoek 1">
          <a:extLst>
            <a:ext uri="{FF2B5EF4-FFF2-40B4-BE49-F238E27FC236}">
              <a16:creationId xmlns:a16="http://schemas.microsoft.com/office/drawing/2014/main" id="{00000000-0008-0000-1200-000002000000}"/>
            </a:ext>
          </a:extLst>
        </xdr:cNvPr>
        <xdr:cNvSpPr/>
      </xdr:nvSpPr>
      <xdr:spPr>
        <a:xfrm>
          <a:off x="371475" y="74199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400050</xdr:colOff>
      <xdr:row>43</xdr:row>
      <xdr:rowOff>19050</xdr:rowOff>
    </xdr:from>
    <xdr:to>
      <xdr:col>3</xdr:col>
      <xdr:colOff>285750</xdr:colOff>
      <xdr:row>45</xdr:row>
      <xdr:rowOff>28575</xdr:rowOff>
    </xdr:to>
    <xdr:sp macro="" textlink="">
      <xdr:nvSpPr>
        <xdr:cNvPr id="3" name="Afgeronde rechthoek 2">
          <a:extLst>
            <a:ext uri="{FF2B5EF4-FFF2-40B4-BE49-F238E27FC236}">
              <a16:creationId xmlns:a16="http://schemas.microsoft.com/office/drawing/2014/main" id="{00000000-0008-0000-1200-000003000000}"/>
            </a:ext>
          </a:extLst>
        </xdr:cNvPr>
        <xdr:cNvSpPr/>
      </xdr:nvSpPr>
      <xdr:spPr>
        <a:xfrm>
          <a:off x="400050" y="821055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371475</xdr:colOff>
      <xdr:row>38</xdr:row>
      <xdr:rowOff>180975</xdr:rowOff>
    </xdr:from>
    <xdr:to>
      <xdr:col>3</xdr:col>
      <xdr:colOff>276225</xdr:colOff>
      <xdr:row>40</xdr:row>
      <xdr:rowOff>152400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200-000004000000}"/>
            </a:ext>
          </a:extLst>
        </xdr:cNvPr>
        <xdr:cNvSpPr txBox="1"/>
      </xdr:nvSpPr>
      <xdr:spPr>
        <a:xfrm>
          <a:off x="371475" y="741997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400050</xdr:colOff>
      <xdr:row>43</xdr:row>
      <xdr:rowOff>19050</xdr:rowOff>
    </xdr:from>
    <xdr:to>
      <xdr:col>2</xdr:col>
      <xdr:colOff>591443</xdr:colOff>
      <xdr:row>45</xdr:row>
      <xdr:rowOff>125772</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400050" y="8210550"/>
          <a:ext cx="1505843" cy="487722"/>
        </a:xfrm>
        <a:prstGeom prst="rect">
          <a:avLst/>
        </a:prstGeom>
      </xdr:spPr>
    </xdr:pic>
    <xdr:clientData/>
  </xdr:twoCellAnchor>
  <xdr:twoCellAnchor>
    <xdr:from>
      <xdr:col>6</xdr:col>
      <xdr:colOff>285749</xdr:colOff>
      <xdr:row>7</xdr:row>
      <xdr:rowOff>23813</xdr:rowOff>
    </xdr:from>
    <xdr:to>
      <xdr:col>14</xdr:col>
      <xdr:colOff>238125</xdr:colOff>
      <xdr:row>48</xdr:row>
      <xdr:rowOff>71438</xdr:rowOff>
    </xdr:to>
    <xdr:graphicFrame macro="">
      <xdr:nvGraphicFramePr>
        <xdr:cNvPr id="6" name="Grafiek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340178</xdr:colOff>
      <xdr:row>18</xdr:row>
      <xdr:rowOff>13607</xdr:rowOff>
    </xdr:from>
    <xdr:to>
      <xdr:col>16</xdr:col>
      <xdr:colOff>622730</xdr:colOff>
      <xdr:row>22</xdr:row>
      <xdr:rowOff>175532</xdr:rowOff>
    </xdr:to>
    <xdr:pic>
      <xdr:nvPicPr>
        <xdr:cNvPr id="7" name="Afbeelding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37321" y="3565071"/>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214991</xdr:colOff>
      <xdr:row>18</xdr:row>
      <xdr:rowOff>32658</xdr:rowOff>
    </xdr:from>
    <xdr:to>
      <xdr:col>18</xdr:col>
      <xdr:colOff>523874</xdr:colOff>
      <xdr:row>23</xdr:row>
      <xdr:rowOff>42183</xdr:rowOff>
    </xdr:to>
    <xdr:pic>
      <xdr:nvPicPr>
        <xdr:cNvPr id="8" name="Afbeelding 7">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18420" y="3584122"/>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127907</xdr:colOff>
      <xdr:row>18</xdr:row>
      <xdr:rowOff>51709</xdr:rowOff>
    </xdr:from>
    <xdr:to>
      <xdr:col>20</xdr:col>
      <xdr:colOff>408214</xdr:colOff>
      <xdr:row>23</xdr:row>
      <xdr:rowOff>32659</xdr:rowOff>
    </xdr:to>
    <xdr:pic>
      <xdr:nvPicPr>
        <xdr:cNvPr id="9" name="Afbeelding 8">
          <a:extLst>
            <a:ext uri="{FF2B5EF4-FFF2-40B4-BE49-F238E27FC236}">
              <a16:creationId xmlns:a16="http://schemas.microsoft.com/office/drawing/2014/main" id="{00000000-0008-0000-12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37621" y="3603173"/>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340179</xdr:colOff>
      <xdr:row>0</xdr:row>
      <xdr:rowOff>40823</xdr:rowOff>
    </xdr:from>
    <xdr:to>
      <xdr:col>21</xdr:col>
      <xdr:colOff>508000</xdr:colOff>
      <xdr:row>3</xdr:row>
      <xdr:rowOff>167823</xdr:rowOff>
    </xdr:to>
    <xdr:sp macro="" textlink="'Afval data'!A9">
      <xdr:nvSpPr>
        <xdr:cNvPr id="10" name="Tekstvak 9">
          <a:extLst>
            <a:ext uri="{FF2B5EF4-FFF2-40B4-BE49-F238E27FC236}">
              <a16:creationId xmlns:a16="http://schemas.microsoft.com/office/drawing/2014/main" id="{00000000-0008-0000-1200-00000A000000}"/>
            </a:ext>
          </a:extLst>
        </xdr:cNvPr>
        <xdr:cNvSpPr txBox="1"/>
      </xdr:nvSpPr>
      <xdr:spPr>
        <a:xfrm>
          <a:off x="7524750" y="40823"/>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6345F78-6059-4886-8375-B3C44D6C1CB5}" type="TxLink">
            <a:rPr lang="nl-NL" sz="4000" b="1"/>
            <a:pPr algn="r"/>
            <a:t>Project 6</a:t>
          </a:fld>
          <a:endParaRPr lang="nl-NL" sz="4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395624</xdr:colOff>
      <xdr:row>42</xdr:row>
      <xdr:rowOff>185112</xdr:rowOff>
    </xdr:from>
    <xdr:to>
      <xdr:col>3</xdr:col>
      <xdr:colOff>248419</xdr:colOff>
      <xdr:row>45</xdr:row>
      <xdr:rowOff>141816</xdr:rowOff>
    </xdr:to>
    <xdr:sp macro="" textlink="">
      <xdr:nvSpPr>
        <xdr:cNvPr id="10" name="Afgeronde rechthoek 9">
          <a:extLst>
            <a:ext uri="{FF2B5EF4-FFF2-40B4-BE49-F238E27FC236}">
              <a16:creationId xmlns:a16="http://schemas.microsoft.com/office/drawing/2014/main" id="{00000000-0008-0000-0100-00000A000000}"/>
            </a:ext>
          </a:extLst>
        </xdr:cNvPr>
        <xdr:cNvSpPr/>
      </xdr:nvSpPr>
      <xdr:spPr>
        <a:xfrm>
          <a:off x="395624" y="8186112"/>
          <a:ext cx="1821295" cy="528204"/>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7</xdr:col>
      <xdr:colOff>59532</xdr:colOff>
      <xdr:row>8</xdr:row>
      <xdr:rowOff>11906</xdr:rowOff>
    </xdr:from>
    <xdr:to>
      <xdr:col>8</xdr:col>
      <xdr:colOff>416719</xdr:colOff>
      <xdr:row>10</xdr:row>
      <xdr:rowOff>119062</xdr:rowOff>
    </xdr:to>
    <xdr:sp macro="" textlink="">
      <xdr:nvSpPr>
        <xdr:cNvPr id="2" name="Tekstvak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4643438" y="1535906"/>
          <a:ext cx="1012031" cy="4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t>Nulpunt</a:t>
          </a:r>
        </a:p>
      </xdr:txBody>
    </xdr:sp>
    <xdr:clientData/>
  </xdr:twoCellAnchor>
  <xdr:twoCellAnchor>
    <xdr:from>
      <xdr:col>12</xdr:col>
      <xdr:colOff>461964</xdr:colOff>
      <xdr:row>7</xdr:row>
      <xdr:rowOff>176211</xdr:rowOff>
    </xdr:from>
    <xdr:to>
      <xdr:col>14</xdr:col>
      <xdr:colOff>164307</xdr:colOff>
      <xdr:row>10</xdr:row>
      <xdr:rowOff>92867</xdr:rowOff>
    </xdr:to>
    <xdr:sp macro="" textlink="">
      <xdr:nvSpPr>
        <xdr:cNvPr id="3" name="Tekstvak 2">
          <a:hlinkClick xmlns:r="http://schemas.openxmlformats.org/officeDocument/2006/relationships" r:id="rId2"/>
          <a:extLst>
            <a:ext uri="{FF2B5EF4-FFF2-40B4-BE49-F238E27FC236}">
              <a16:creationId xmlns:a16="http://schemas.microsoft.com/office/drawing/2014/main" id="{00000000-0008-0000-0100-000003000000}"/>
            </a:ext>
          </a:extLst>
        </xdr:cNvPr>
        <xdr:cNvSpPr txBox="1"/>
      </xdr:nvSpPr>
      <xdr:spPr>
        <a:xfrm>
          <a:off x="8320089" y="1509711"/>
          <a:ext cx="1012031" cy="4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t>Huidig</a:t>
          </a:r>
        </a:p>
      </xdr:txBody>
    </xdr:sp>
    <xdr:clientData/>
  </xdr:twoCellAnchor>
  <xdr:twoCellAnchor>
    <xdr:from>
      <xdr:col>18</xdr:col>
      <xdr:colOff>233363</xdr:colOff>
      <xdr:row>8</xdr:row>
      <xdr:rowOff>7143</xdr:rowOff>
    </xdr:from>
    <xdr:to>
      <xdr:col>20</xdr:col>
      <xdr:colOff>297657</xdr:colOff>
      <xdr:row>10</xdr:row>
      <xdr:rowOff>114299</xdr:rowOff>
    </xdr:to>
    <xdr:sp macro="" textlink="">
      <xdr:nvSpPr>
        <xdr:cNvPr id="4" name="Tekstvak 3">
          <a:hlinkClick xmlns:r="http://schemas.openxmlformats.org/officeDocument/2006/relationships" r:id="rId3"/>
          <a:extLst>
            <a:ext uri="{FF2B5EF4-FFF2-40B4-BE49-F238E27FC236}">
              <a16:creationId xmlns:a16="http://schemas.microsoft.com/office/drawing/2014/main" id="{00000000-0008-0000-0100-000004000000}"/>
            </a:ext>
          </a:extLst>
        </xdr:cNvPr>
        <xdr:cNvSpPr txBox="1"/>
      </xdr:nvSpPr>
      <xdr:spPr>
        <a:xfrm>
          <a:off x="12020551" y="1531143"/>
          <a:ext cx="1373981" cy="488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t>Doelstelling</a:t>
          </a:r>
        </a:p>
      </xdr:txBody>
    </xdr:sp>
    <xdr:clientData/>
  </xdr:twoCellAnchor>
  <xdr:twoCellAnchor>
    <xdr:from>
      <xdr:col>0</xdr:col>
      <xdr:colOff>343429</xdr:colOff>
      <xdr:row>42</xdr:row>
      <xdr:rowOff>113242</xdr:rowOff>
    </xdr:from>
    <xdr:to>
      <xdr:col>4</xdr:col>
      <xdr:colOff>362479</xdr:colOff>
      <xdr:row>46</xdr:row>
      <xdr:rowOff>17992</xdr:rowOff>
    </xdr:to>
    <xdr:sp macro="" textlink="">
      <xdr:nvSpPr>
        <xdr:cNvPr id="6" name="Tekstvak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43429" y="8114242"/>
          <a:ext cx="2643717"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Klik hier om naar projecten te gaan</a:t>
          </a:r>
        </a:p>
      </xdr:txBody>
    </xdr:sp>
    <xdr:clientData/>
  </xdr:twoCellAnchor>
  <xdr:twoCellAnchor>
    <xdr:from>
      <xdr:col>10</xdr:col>
      <xdr:colOff>152400</xdr:colOff>
      <xdr:row>0</xdr:row>
      <xdr:rowOff>0</xdr:rowOff>
    </xdr:from>
    <xdr:to>
      <xdr:col>21</xdr:col>
      <xdr:colOff>228600</xdr:colOff>
      <xdr:row>3</xdr:row>
      <xdr:rowOff>76200</xdr:rowOff>
    </xdr:to>
    <xdr:sp macro="" textlink="">
      <xdr:nvSpPr>
        <xdr:cNvPr id="7" name="Tekstvak 6">
          <a:extLst>
            <a:ext uri="{FF2B5EF4-FFF2-40B4-BE49-F238E27FC236}">
              <a16:creationId xmlns:a16="http://schemas.microsoft.com/office/drawing/2014/main" id="{00000000-0008-0000-0100-000007000000}"/>
            </a:ext>
          </a:extLst>
        </xdr:cNvPr>
        <xdr:cNvSpPr txBox="1"/>
      </xdr:nvSpPr>
      <xdr:spPr>
        <a:xfrm>
          <a:off x="6819900" y="0"/>
          <a:ext cx="741045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4000">
              <a:solidFill>
                <a:schemeClr val="dk1"/>
              </a:solidFill>
              <a:effectLst/>
              <a:latin typeface="+mn-lt"/>
              <a:ea typeface="+mn-ea"/>
              <a:cs typeface="+mn-cs"/>
            </a:rPr>
            <a:t>Afval dashboard-</a:t>
          </a:r>
          <a:r>
            <a:rPr lang="nl-NL" sz="4000">
              <a:solidFill>
                <a:srgbClr val="FF0000"/>
              </a:solidFill>
              <a:effectLst/>
              <a:latin typeface="+mn-lt"/>
              <a:ea typeface="+mn-ea"/>
              <a:cs typeface="+mn-cs"/>
            </a:rPr>
            <a:t>Rotterdam</a:t>
          </a:r>
          <a:r>
            <a:rPr lang="nl-NL" sz="4000">
              <a:solidFill>
                <a:schemeClr val="dk1"/>
              </a:solidFill>
              <a:effectLst/>
              <a:latin typeface="+mn-lt"/>
              <a:ea typeface="+mn-ea"/>
              <a:cs typeface="+mn-cs"/>
            </a:rPr>
            <a:t>-2012</a:t>
          </a:r>
          <a:endParaRPr lang="nl-NL" sz="4000"/>
        </a:p>
      </xdr:txBody>
    </xdr:sp>
    <xdr:clientData/>
  </xdr:twoCellAnchor>
  <xdr:twoCellAnchor>
    <xdr:from>
      <xdr:col>0</xdr:col>
      <xdr:colOff>391583</xdr:colOff>
      <xdr:row>38</xdr:row>
      <xdr:rowOff>179916</xdr:rowOff>
    </xdr:from>
    <xdr:to>
      <xdr:col>2</xdr:col>
      <xdr:colOff>609023</xdr:colOff>
      <xdr:row>41</xdr:row>
      <xdr:rowOff>15393</xdr:rowOff>
    </xdr:to>
    <xdr:sp macro="" textlink="">
      <xdr:nvSpPr>
        <xdr:cNvPr id="9" name="Afgeronde rechthoek 8">
          <a:extLst>
            <a:ext uri="{FF2B5EF4-FFF2-40B4-BE49-F238E27FC236}">
              <a16:creationId xmlns:a16="http://schemas.microsoft.com/office/drawing/2014/main" id="{00000000-0008-0000-0100-000009000000}"/>
            </a:ext>
          </a:extLst>
        </xdr:cNvPr>
        <xdr:cNvSpPr/>
      </xdr:nvSpPr>
      <xdr:spPr>
        <a:xfrm>
          <a:off x="391583" y="7418916"/>
          <a:ext cx="1529773" cy="406977"/>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420207</xdr:colOff>
      <xdr:row>38</xdr:row>
      <xdr:rowOff>184726</xdr:rowOff>
    </xdr:from>
    <xdr:to>
      <xdr:col>2</xdr:col>
      <xdr:colOff>637116</xdr:colOff>
      <xdr:row>40</xdr:row>
      <xdr:rowOff>180397</xdr:rowOff>
    </xdr:to>
    <xdr:sp macro="" textlink="">
      <xdr:nvSpPr>
        <xdr:cNvPr id="8" name="Tekstvak 7">
          <a:hlinkClick xmlns:r="http://schemas.openxmlformats.org/officeDocument/2006/relationships" r:id="rId5"/>
          <a:extLst>
            <a:ext uri="{FF2B5EF4-FFF2-40B4-BE49-F238E27FC236}">
              <a16:creationId xmlns:a16="http://schemas.microsoft.com/office/drawing/2014/main" id="{00000000-0008-0000-0100-000008000000}"/>
            </a:ext>
          </a:extLst>
        </xdr:cNvPr>
        <xdr:cNvSpPr txBox="1"/>
      </xdr:nvSpPr>
      <xdr:spPr>
        <a:xfrm>
          <a:off x="420207" y="7423726"/>
          <a:ext cx="1529242" cy="376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5</xdr:col>
      <xdr:colOff>318406</xdr:colOff>
      <xdr:row>12</xdr:row>
      <xdr:rowOff>40819</xdr:rowOff>
    </xdr:from>
    <xdr:to>
      <xdr:col>10</xdr:col>
      <xdr:colOff>141513</xdr:colOff>
      <xdr:row>45</xdr:row>
      <xdr:rowOff>152400</xdr:rowOff>
    </xdr:to>
    <xdr:graphicFrame macro="">
      <xdr:nvGraphicFramePr>
        <xdr:cNvPr id="11" name="Grafiek 10">
          <a:hlinkClick xmlns:r="http://schemas.openxmlformats.org/officeDocument/2006/relationships" r:id="rId1"/>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152400</xdr:colOff>
      <xdr:row>12</xdr:row>
      <xdr:rowOff>114300</xdr:rowOff>
    </xdr:from>
    <xdr:to>
      <xdr:col>15</xdr:col>
      <xdr:colOff>613832</xdr:colOff>
      <xdr:row>48</xdr:row>
      <xdr:rowOff>0</xdr:rowOff>
    </xdr:to>
    <xdr:graphicFrame macro="">
      <xdr:nvGraphicFramePr>
        <xdr:cNvPr id="12" name="Grafiek 11">
          <a:hlinkClick xmlns:r="http://schemas.openxmlformats.org/officeDocument/2006/relationships" r:id="rId2"/>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14</xdr:col>
      <xdr:colOff>338667</xdr:colOff>
      <xdr:row>43</xdr:row>
      <xdr:rowOff>158750</xdr:rowOff>
    </xdr:from>
    <xdr:to>
      <xdr:col>15</xdr:col>
      <xdr:colOff>303893</xdr:colOff>
      <xdr:row>47</xdr:row>
      <xdr:rowOff>15875</xdr:rowOff>
    </xdr:to>
    <xdr:pic>
      <xdr:nvPicPr>
        <xdr:cNvPr id="13" name="Afbeelding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525000" y="8350250"/>
          <a:ext cx="621393" cy="619125"/>
        </a:xfrm>
        <a:prstGeom prst="ellipse">
          <a:avLst/>
        </a:prstGeom>
        <a:ln w="3175"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201083</xdr:colOff>
      <xdr:row>13</xdr:row>
      <xdr:rowOff>127000</xdr:rowOff>
    </xdr:from>
    <xdr:to>
      <xdr:col>21</xdr:col>
      <xdr:colOff>254000</xdr:colOff>
      <xdr:row>19</xdr:row>
      <xdr:rowOff>127000</xdr:rowOff>
    </xdr:to>
    <xdr:sp macro="" textlink="">
      <xdr:nvSpPr>
        <xdr:cNvPr id="5" name="Tekstvak 4">
          <a:extLst>
            <a:ext uri="{FF2B5EF4-FFF2-40B4-BE49-F238E27FC236}">
              <a16:creationId xmlns:a16="http://schemas.microsoft.com/office/drawing/2014/main" id="{00000000-0008-0000-0100-000005000000}"/>
            </a:ext>
          </a:extLst>
        </xdr:cNvPr>
        <xdr:cNvSpPr txBox="1"/>
      </xdr:nvSpPr>
      <xdr:spPr>
        <a:xfrm>
          <a:off x="11355916" y="2603500"/>
          <a:ext cx="267758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400" b="1">
            <a:solidFill>
              <a:schemeClr val="bg1"/>
            </a:solidFill>
          </a:endParaRPr>
        </a:p>
      </xdr:txBody>
    </xdr:sp>
    <xdr:clientData/>
  </xdr:twoCellAnchor>
  <xdr:twoCellAnchor>
    <xdr:from>
      <xdr:col>17</xdr:col>
      <xdr:colOff>142876</xdr:colOff>
      <xdr:row>13</xdr:row>
      <xdr:rowOff>63500</xdr:rowOff>
    </xdr:from>
    <xdr:to>
      <xdr:col>21</xdr:col>
      <xdr:colOff>444500</xdr:colOff>
      <xdr:row>30</xdr:row>
      <xdr:rowOff>47625</xdr:rowOff>
    </xdr:to>
    <xdr:sp macro="" textlink="">
      <xdr:nvSpPr>
        <xdr:cNvPr id="14" name="Tekstvak 13">
          <a:hlinkClick xmlns:r="http://schemas.openxmlformats.org/officeDocument/2006/relationships" r:id="rId3"/>
          <a:extLst>
            <a:ext uri="{FF2B5EF4-FFF2-40B4-BE49-F238E27FC236}">
              <a16:creationId xmlns:a16="http://schemas.microsoft.com/office/drawing/2014/main" id="{00000000-0008-0000-0100-00000E000000}"/>
            </a:ext>
          </a:extLst>
        </xdr:cNvPr>
        <xdr:cNvSpPr txBox="1"/>
      </xdr:nvSpPr>
      <xdr:spPr>
        <a:xfrm>
          <a:off x="11207751" y="2540000"/>
          <a:ext cx="2905124" cy="322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i="0" baseline="0">
              <a:solidFill>
                <a:schemeClr val="bg1"/>
              </a:solidFill>
              <a:effectLst/>
              <a:latin typeface="+mn-lt"/>
              <a:ea typeface="+mn-ea"/>
              <a:cs typeface="+mn-cs"/>
            </a:rPr>
            <a:t>Dura Vermeer wil de hoeveelheid afval verminderen en het percentage</a:t>
          </a:r>
          <a:endParaRPr lang="nl-NL" sz="1600" b="1">
            <a:solidFill>
              <a:schemeClr val="bg1"/>
            </a:solidFill>
            <a:effectLst/>
          </a:endParaRPr>
        </a:p>
        <a:p>
          <a:r>
            <a:rPr lang="nl-NL" sz="1600" b="1" i="0" baseline="0">
              <a:solidFill>
                <a:schemeClr val="bg1"/>
              </a:solidFill>
              <a:effectLst/>
              <a:latin typeface="+mn-lt"/>
              <a:ea typeface="+mn-ea"/>
              <a:cs typeface="+mn-cs"/>
            </a:rPr>
            <a:t>ongesorteerd afval reduceren naar = 40 % in 2015.</a:t>
          </a:r>
          <a:endParaRPr lang="nl-NL" sz="1600" b="1">
            <a:solidFill>
              <a:schemeClr val="bg1"/>
            </a:solidFill>
            <a:effectLst/>
          </a:endParaRPr>
        </a:p>
        <a:p>
          <a:endParaRPr lang="nl-NL"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438150</xdr:colOff>
      <xdr:row>39</xdr:row>
      <xdr:rowOff>0</xdr:rowOff>
    </xdr:from>
    <xdr:to>
      <xdr:col>3</xdr:col>
      <xdr:colOff>323850</xdr:colOff>
      <xdr:row>41</xdr:row>
      <xdr:rowOff>9525</xdr:rowOff>
    </xdr:to>
    <xdr:sp macro="" textlink="">
      <xdr:nvSpPr>
        <xdr:cNvPr id="2" name="Afgeronde rechthoek 1">
          <a:extLst>
            <a:ext uri="{FF2B5EF4-FFF2-40B4-BE49-F238E27FC236}">
              <a16:creationId xmlns:a16="http://schemas.microsoft.com/office/drawing/2014/main" id="{00000000-0008-0000-1300-000002000000}"/>
            </a:ext>
          </a:extLst>
        </xdr:cNvPr>
        <xdr:cNvSpPr/>
      </xdr:nvSpPr>
      <xdr:spPr>
        <a:xfrm>
          <a:off x="438150" y="7429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43</xdr:row>
      <xdr:rowOff>9525</xdr:rowOff>
    </xdr:from>
    <xdr:to>
      <xdr:col>3</xdr:col>
      <xdr:colOff>323850</xdr:colOff>
      <xdr:row>45</xdr:row>
      <xdr:rowOff>19050</xdr:rowOff>
    </xdr:to>
    <xdr:sp macro="" textlink="">
      <xdr:nvSpPr>
        <xdr:cNvPr id="3" name="Afgeronde rechthoek 2">
          <a:extLst>
            <a:ext uri="{FF2B5EF4-FFF2-40B4-BE49-F238E27FC236}">
              <a16:creationId xmlns:a16="http://schemas.microsoft.com/office/drawing/2014/main" id="{00000000-0008-0000-1300-000003000000}"/>
            </a:ext>
          </a:extLst>
        </xdr:cNvPr>
        <xdr:cNvSpPr/>
      </xdr:nvSpPr>
      <xdr:spPr>
        <a:xfrm>
          <a:off x="438150" y="8201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39</xdr:row>
      <xdr:rowOff>0</xdr:rowOff>
    </xdr:from>
    <xdr:to>
      <xdr:col>3</xdr:col>
      <xdr:colOff>342900</xdr:colOff>
      <xdr:row>40</xdr:row>
      <xdr:rowOff>161925</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300-000004000000}"/>
            </a:ext>
          </a:extLst>
        </xdr:cNvPr>
        <xdr:cNvSpPr txBox="1"/>
      </xdr:nvSpPr>
      <xdr:spPr>
        <a:xfrm>
          <a:off x="438150" y="7429500"/>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438150</xdr:colOff>
      <xdr:row>43</xdr:row>
      <xdr:rowOff>9525</xdr:rowOff>
    </xdr:from>
    <xdr:to>
      <xdr:col>2</xdr:col>
      <xdr:colOff>629543</xdr:colOff>
      <xdr:row>45</xdr:row>
      <xdr:rowOff>116247</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a:stretch>
          <a:fillRect/>
        </a:stretch>
      </xdr:blipFill>
      <xdr:spPr>
        <a:xfrm>
          <a:off x="438150" y="8201025"/>
          <a:ext cx="1505843" cy="487722"/>
        </a:xfrm>
        <a:prstGeom prst="rect">
          <a:avLst/>
        </a:prstGeom>
      </xdr:spPr>
    </xdr:pic>
    <xdr:clientData/>
  </xdr:twoCellAnchor>
  <xdr:twoCellAnchor>
    <xdr:from>
      <xdr:col>6</xdr:col>
      <xdr:colOff>319766</xdr:colOff>
      <xdr:row>6</xdr:row>
      <xdr:rowOff>159884</xdr:rowOff>
    </xdr:from>
    <xdr:to>
      <xdr:col>14</xdr:col>
      <xdr:colOff>204106</xdr:colOff>
      <xdr:row>48</xdr:row>
      <xdr:rowOff>64635</xdr:rowOff>
    </xdr:to>
    <xdr:graphicFrame macro="">
      <xdr:nvGraphicFramePr>
        <xdr:cNvPr id="6" name="Grafiek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312964</xdr:colOff>
      <xdr:row>18</xdr:row>
      <xdr:rowOff>108858</xdr:rowOff>
    </xdr:from>
    <xdr:to>
      <xdr:col>16</xdr:col>
      <xdr:colOff>595516</xdr:colOff>
      <xdr:row>23</xdr:row>
      <xdr:rowOff>80283</xdr:rowOff>
    </xdr:to>
    <xdr:pic>
      <xdr:nvPicPr>
        <xdr:cNvPr id="7" name="Afbeelding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10107" y="3660322"/>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187777</xdr:colOff>
      <xdr:row>18</xdr:row>
      <xdr:rowOff>127909</xdr:rowOff>
    </xdr:from>
    <xdr:to>
      <xdr:col>18</xdr:col>
      <xdr:colOff>496660</xdr:colOff>
      <xdr:row>23</xdr:row>
      <xdr:rowOff>137434</xdr:rowOff>
    </xdr:to>
    <xdr:pic>
      <xdr:nvPicPr>
        <xdr:cNvPr id="8" name="Afbeelding 7">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91206" y="3679373"/>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100693</xdr:colOff>
      <xdr:row>18</xdr:row>
      <xdr:rowOff>146960</xdr:rowOff>
    </xdr:from>
    <xdr:to>
      <xdr:col>20</xdr:col>
      <xdr:colOff>381000</xdr:colOff>
      <xdr:row>23</xdr:row>
      <xdr:rowOff>127910</xdr:rowOff>
    </xdr:to>
    <xdr:pic>
      <xdr:nvPicPr>
        <xdr:cNvPr id="9" name="Afbeelding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10407" y="3698424"/>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312964</xdr:colOff>
      <xdr:row>0</xdr:row>
      <xdr:rowOff>0</xdr:rowOff>
    </xdr:from>
    <xdr:to>
      <xdr:col>21</xdr:col>
      <xdr:colOff>480785</xdr:colOff>
      <xdr:row>3</xdr:row>
      <xdr:rowOff>127000</xdr:rowOff>
    </xdr:to>
    <xdr:sp macro="" textlink="'Afval data'!A10">
      <xdr:nvSpPr>
        <xdr:cNvPr id="10" name="Tekstvak 9">
          <a:extLst>
            <a:ext uri="{FF2B5EF4-FFF2-40B4-BE49-F238E27FC236}">
              <a16:creationId xmlns:a16="http://schemas.microsoft.com/office/drawing/2014/main" id="{00000000-0008-0000-1300-00000A000000}"/>
            </a:ext>
          </a:extLst>
        </xdr:cNvPr>
        <xdr:cNvSpPr txBox="1"/>
      </xdr:nvSpPr>
      <xdr:spPr>
        <a:xfrm>
          <a:off x="7497535"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5FD8D0D-F34C-4EB5-B3E9-795263659CB6}" type="TxLink">
            <a:rPr lang="nl-NL" sz="4000" b="1"/>
            <a:pPr algn="r"/>
            <a:t>Project 7</a:t>
          </a:fld>
          <a:endParaRPr lang="nl-NL" sz="40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514350</xdr:colOff>
      <xdr:row>38</xdr:row>
      <xdr:rowOff>180975</xdr:rowOff>
    </xdr:from>
    <xdr:to>
      <xdr:col>3</xdr:col>
      <xdr:colOff>400050</xdr:colOff>
      <xdr:row>41</xdr:row>
      <xdr:rowOff>0</xdr:rowOff>
    </xdr:to>
    <xdr:sp macro="" textlink="">
      <xdr:nvSpPr>
        <xdr:cNvPr id="2" name="Afgeronde rechthoek 1">
          <a:extLst>
            <a:ext uri="{FF2B5EF4-FFF2-40B4-BE49-F238E27FC236}">
              <a16:creationId xmlns:a16="http://schemas.microsoft.com/office/drawing/2014/main" id="{00000000-0008-0000-1400-000002000000}"/>
            </a:ext>
          </a:extLst>
        </xdr:cNvPr>
        <xdr:cNvSpPr/>
      </xdr:nvSpPr>
      <xdr:spPr>
        <a:xfrm>
          <a:off x="514350" y="74199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466725</xdr:colOff>
      <xdr:row>43</xdr:row>
      <xdr:rowOff>9525</xdr:rowOff>
    </xdr:from>
    <xdr:to>
      <xdr:col>3</xdr:col>
      <xdr:colOff>352425</xdr:colOff>
      <xdr:row>45</xdr:row>
      <xdr:rowOff>19050</xdr:rowOff>
    </xdr:to>
    <xdr:sp macro="" textlink="">
      <xdr:nvSpPr>
        <xdr:cNvPr id="3" name="Afgeronde rechthoek 2">
          <a:extLst>
            <a:ext uri="{FF2B5EF4-FFF2-40B4-BE49-F238E27FC236}">
              <a16:creationId xmlns:a16="http://schemas.microsoft.com/office/drawing/2014/main" id="{00000000-0008-0000-1400-000003000000}"/>
            </a:ext>
          </a:extLst>
        </xdr:cNvPr>
        <xdr:cNvSpPr/>
      </xdr:nvSpPr>
      <xdr:spPr>
        <a:xfrm>
          <a:off x="466725" y="8201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514350</xdr:colOff>
      <xdr:row>38</xdr:row>
      <xdr:rowOff>180975</xdr:rowOff>
    </xdr:from>
    <xdr:to>
      <xdr:col>3</xdr:col>
      <xdr:colOff>419100</xdr:colOff>
      <xdr:row>40</xdr:row>
      <xdr:rowOff>152400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400-000004000000}"/>
            </a:ext>
          </a:extLst>
        </xdr:cNvPr>
        <xdr:cNvSpPr txBox="1"/>
      </xdr:nvSpPr>
      <xdr:spPr>
        <a:xfrm>
          <a:off x="514350" y="741997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466725</xdr:colOff>
      <xdr:row>43</xdr:row>
      <xdr:rowOff>9525</xdr:rowOff>
    </xdr:from>
    <xdr:to>
      <xdr:col>3</xdr:col>
      <xdr:colOff>893</xdr:colOff>
      <xdr:row>45</xdr:row>
      <xdr:rowOff>116247</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stretch>
          <a:fillRect/>
        </a:stretch>
      </xdr:blipFill>
      <xdr:spPr>
        <a:xfrm>
          <a:off x="466725" y="8201025"/>
          <a:ext cx="1505843" cy="487722"/>
        </a:xfrm>
        <a:prstGeom prst="rect">
          <a:avLst/>
        </a:prstGeom>
      </xdr:spPr>
    </xdr:pic>
    <xdr:clientData/>
  </xdr:twoCellAnchor>
  <xdr:twoCellAnchor>
    <xdr:from>
      <xdr:col>6</xdr:col>
      <xdr:colOff>381000</xdr:colOff>
      <xdr:row>6</xdr:row>
      <xdr:rowOff>174625</xdr:rowOff>
    </xdr:from>
    <xdr:to>
      <xdr:col>14</xdr:col>
      <xdr:colOff>269876</xdr:colOff>
      <xdr:row>48</xdr:row>
      <xdr:rowOff>63500</xdr:rowOff>
    </xdr:to>
    <xdr:graphicFrame macro="">
      <xdr:nvGraphicFramePr>
        <xdr:cNvPr id="6" name="Grafiek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353786</xdr:colOff>
      <xdr:row>18</xdr:row>
      <xdr:rowOff>27214</xdr:rowOff>
    </xdr:from>
    <xdr:to>
      <xdr:col>16</xdr:col>
      <xdr:colOff>636338</xdr:colOff>
      <xdr:row>22</xdr:row>
      <xdr:rowOff>189139</xdr:rowOff>
    </xdr:to>
    <xdr:pic>
      <xdr:nvPicPr>
        <xdr:cNvPr id="10" name="Afbeelding 9">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50929" y="3578678"/>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228599</xdr:colOff>
      <xdr:row>18</xdr:row>
      <xdr:rowOff>46265</xdr:rowOff>
    </xdr:from>
    <xdr:to>
      <xdr:col>18</xdr:col>
      <xdr:colOff>537482</xdr:colOff>
      <xdr:row>23</xdr:row>
      <xdr:rowOff>55790</xdr:rowOff>
    </xdr:to>
    <xdr:pic>
      <xdr:nvPicPr>
        <xdr:cNvPr id="11" name="Afbeelding 10">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32028" y="3597729"/>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141515</xdr:colOff>
      <xdr:row>18</xdr:row>
      <xdr:rowOff>65316</xdr:rowOff>
    </xdr:from>
    <xdr:to>
      <xdr:col>20</xdr:col>
      <xdr:colOff>421822</xdr:colOff>
      <xdr:row>23</xdr:row>
      <xdr:rowOff>46266</xdr:rowOff>
    </xdr:to>
    <xdr:pic>
      <xdr:nvPicPr>
        <xdr:cNvPr id="12" name="Afbeelding 11">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51229" y="3616780"/>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0</xdr:row>
      <xdr:rowOff>0</xdr:rowOff>
    </xdr:from>
    <xdr:to>
      <xdr:col>21</xdr:col>
      <xdr:colOff>548821</xdr:colOff>
      <xdr:row>3</xdr:row>
      <xdr:rowOff>127000</xdr:rowOff>
    </xdr:to>
    <xdr:sp macro="" textlink="'Afval data'!A11">
      <xdr:nvSpPr>
        <xdr:cNvPr id="13" name="Tekstvak 12">
          <a:extLst>
            <a:ext uri="{FF2B5EF4-FFF2-40B4-BE49-F238E27FC236}">
              <a16:creationId xmlns:a16="http://schemas.microsoft.com/office/drawing/2014/main" id="{00000000-0008-0000-1400-00000D000000}"/>
            </a:ext>
          </a:extLst>
        </xdr:cNvPr>
        <xdr:cNvSpPr txBox="1"/>
      </xdr:nvSpPr>
      <xdr:spPr>
        <a:xfrm>
          <a:off x="7565571"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70CECBBE-2AF3-427D-95A0-87A933794488}" type="TxLink">
            <a:rPr lang="nl-NL" sz="4000" b="1"/>
            <a:pPr algn="r"/>
            <a:t>Project 8</a:t>
          </a:fld>
          <a:endParaRPr lang="nl-NL" sz="4000" b="1"/>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361950</xdr:colOff>
      <xdr:row>38</xdr:row>
      <xdr:rowOff>180975</xdr:rowOff>
    </xdr:from>
    <xdr:to>
      <xdr:col>3</xdr:col>
      <xdr:colOff>247650</xdr:colOff>
      <xdr:row>41</xdr:row>
      <xdr:rowOff>0</xdr:rowOff>
    </xdr:to>
    <xdr:sp macro="" textlink="">
      <xdr:nvSpPr>
        <xdr:cNvPr id="2" name="Afgeronde rechthoek 1">
          <a:extLst>
            <a:ext uri="{FF2B5EF4-FFF2-40B4-BE49-F238E27FC236}">
              <a16:creationId xmlns:a16="http://schemas.microsoft.com/office/drawing/2014/main" id="{00000000-0008-0000-1500-000002000000}"/>
            </a:ext>
          </a:extLst>
        </xdr:cNvPr>
        <xdr:cNvSpPr/>
      </xdr:nvSpPr>
      <xdr:spPr>
        <a:xfrm>
          <a:off x="361950" y="74199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390525</xdr:colOff>
      <xdr:row>43</xdr:row>
      <xdr:rowOff>0</xdr:rowOff>
    </xdr:from>
    <xdr:to>
      <xdr:col>3</xdr:col>
      <xdr:colOff>276225</xdr:colOff>
      <xdr:row>45</xdr:row>
      <xdr:rowOff>9525</xdr:rowOff>
    </xdr:to>
    <xdr:sp macro="" textlink="">
      <xdr:nvSpPr>
        <xdr:cNvPr id="3" name="Afgeronde rechthoek 2">
          <a:extLst>
            <a:ext uri="{FF2B5EF4-FFF2-40B4-BE49-F238E27FC236}">
              <a16:creationId xmlns:a16="http://schemas.microsoft.com/office/drawing/2014/main" id="{00000000-0008-0000-1500-000003000000}"/>
            </a:ext>
          </a:extLst>
        </xdr:cNvPr>
        <xdr:cNvSpPr/>
      </xdr:nvSpPr>
      <xdr:spPr>
        <a:xfrm>
          <a:off x="390525" y="8191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361950</xdr:colOff>
      <xdr:row>38</xdr:row>
      <xdr:rowOff>180975</xdr:rowOff>
    </xdr:from>
    <xdr:to>
      <xdr:col>3</xdr:col>
      <xdr:colOff>266700</xdr:colOff>
      <xdr:row>40</xdr:row>
      <xdr:rowOff>152400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500-000004000000}"/>
            </a:ext>
          </a:extLst>
        </xdr:cNvPr>
        <xdr:cNvSpPr txBox="1"/>
      </xdr:nvSpPr>
      <xdr:spPr>
        <a:xfrm>
          <a:off x="361950" y="741997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390525</xdr:colOff>
      <xdr:row>43</xdr:row>
      <xdr:rowOff>0</xdr:rowOff>
    </xdr:from>
    <xdr:to>
      <xdr:col>2</xdr:col>
      <xdr:colOff>581918</xdr:colOff>
      <xdr:row>45</xdr:row>
      <xdr:rowOff>106722</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stretch>
          <a:fillRect/>
        </a:stretch>
      </xdr:blipFill>
      <xdr:spPr>
        <a:xfrm>
          <a:off x="390525" y="8191500"/>
          <a:ext cx="1505843" cy="487722"/>
        </a:xfrm>
        <a:prstGeom prst="rect">
          <a:avLst/>
        </a:prstGeom>
      </xdr:spPr>
    </xdr:pic>
    <xdr:clientData/>
  </xdr:twoCellAnchor>
  <xdr:twoCellAnchor>
    <xdr:from>
      <xdr:col>6</xdr:col>
      <xdr:colOff>381000</xdr:colOff>
      <xdr:row>6</xdr:row>
      <xdr:rowOff>190499</xdr:rowOff>
    </xdr:from>
    <xdr:to>
      <xdr:col>14</xdr:col>
      <xdr:colOff>0</xdr:colOff>
      <xdr:row>48</xdr:row>
      <xdr:rowOff>47624</xdr:rowOff>
    </xdr:to>
    <xdr:graphicFrame macro="">
      <xdr:nvGraphicFramePr>
        <xdr:cNvPr id="6" name="Grafiek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312964</xdr:colOff>
      <xdr:row>17</xdr:row>
      <xdr:rowOff>176893</xdr:rowOff>
    </xdr:from>
    <xdr:to>
      <xdr:col>16</xdr:col>
      <xdr:colOff>595516</xdr:colOff>
      <xdr:row>22</xdr:row>
      <xdr:rowOff>148318</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10107" y="3537857"/>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187777</xdr:colOff>
      <xdr:row>18</xdr:row>
      <xdr:rowOff>5444</xdr:rowOff>
    </xdr:from>
    <xdr:to>
      <xdr:col>18</xdr:col>
      <xdr:colOff>496660</xdr:colOff>
      <xdr:row>23</xdr:row>
      <xdr:rowOff>14969</xdr:rowOff>
    </xdr:to>
    <xdr:pic>
      <xdr:nvPicPr>
        <xdr:cNvPr id="8" name="Afbeelding 7">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291206" y="3556908"/>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100693</xdr:colOff>
      <xdr:row>18</xdr:row>
      <xdr:rowOff>24495</xdr:rowOff>
    </xdr:from>
    <xdr:to>
      <xdr:col>20</xdr:col>
      <xdr:colOff>381000</xdr:colOff>
      <xdr:row>23</xdr:row>
      <xdr:rowOff>5445</xdr:rowOff>
    </xdr:to>
    <xdr:pic>
      <xdr:nvPicPr>
        <xdr:cNvPr id="9" name="Afbeelding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10407" y="3575959"/>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367393</xdr:colOff>
      <xdr:row>0</xdr:row>
      <xdr:rowOff>40822</xdr:rowOff>
    </xdr:from>
    <xdr:to>
      <xdr:col>21</xdr:col>
      <xdr:colOff>535214</xdr:colOff>
      <xdr:row>3</xdr:row>
      <xdr:rowOff>167822</xdr:rowOff>
    </xdr:to>
    <xdr:sp macro="" textlink="'Afval data'!A12">
      <xdr:nvSpPr>
        <xdr:cNvPr id="10" name="Tekstvak 9">
          <a:extLst>
            <a:ext uri="{FF2B5EF4-FFF2-40B4-BE49-F238E27FC236}">
              <a16:creationId xmlns:a16="http://schemas.microsoft.com/office/drawing/2014/main" id="{00000000-0008-0000-1500-00000A000000}"/>
            </a:ext>
          </a:extLst>
        </xdr:cNvPr>
        <xdr:cNvSpPr txBox="1"/>
      </xdr:nvSpPr>
      <xdr:spPr>
        <a:xfrm>
          <a:off x="7551964" y="40822"/>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0BBE1582-32F9-4A03-852A-3A5569126DBE}" type="TxLink">
            <a:rPr lang="nl-NL" sz="4000" b="1"/>
            <a:pPr algn="r"/>
            <a:t>Project 9</a:t>
          </a:fld>
          <a:endParaRPr lang="nl-NL" sz="4000" b="1"/>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457200</xdr:colOff>
      <xdr:row>38</xdr:row>
      <xdr:rowOff>161925</xdr:rowOff>
    </xdr:from>
    <xdr:to>
      <xdr:col>3</xdr:col>
      <xdr:colOff>342900</xdr:colOff>
      <xdr:row>40</xdr:row>
      <xdr:rowOff>171450</xdr:rowOff>
    </xdr:to>
    <xdr:sp macro="" textlink="">
      <xdr:nvSpPr>
        <xdr:cNvPr id="2" name="Afgeronde rechthoek 1">
          <a:extLst>
            <a:ext uri="{FF2B5EF4-FFF2-40B4-BE49-F238E27FC236}">
              <a16:creationId xmlns:a16="http://schemas.microsoft.com/office/drawing/2014/main" id="{00000000-0008-0000-1600-000002000000}"/>
            </a:ext>
          </a:extLst>
        </xdr:cNvPr>
        <xdr:cNvSpPr/>
      </xdr:nvSpPr>
      <xdr:spPr>
        <a:xfrm>
          <a:off x="457200" y="74009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447675</xdr:colOff>
      <xdr:row>43</xdr:row>
      <xdr:rowOff>9525</xdr:rowOff>
    </xdr:from>
    <xdr:to>
      <xdr:col>3</xdr:col>
      <xdr:colOff>333375</xdr:colOff>
      <xdr:row>45</xdr:row>
      <xdr:rowOff>19050</xdr:rowOff>
    </xdr:to>
    <xdr:sp macro="" textlink="">
      <xdr:nvSpPr>
        <xdr:cNvPr id="3" name="Afgeronde rechthoek 2">
          <a:extLst>
            <a:ext uri="{FF2B5EF4-FFF2-40B4-BE49-F238E27FC236}">
              <a16:creationId xmlns:a16="http://schemas.microsoft.com/office/drawing/2014/main" id="{00000000-0008-0000-1600-000003000000}"/>
            </a:ext>
          </a:extLst>
        </xdr:cNvPr>
        <xdr:cNvSpPr/>
      </xdr:nvSpPr>
      <xdr:spPr>
        <a:xfrm>
          <a:off x="447675" y="8201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457200</xdr:colOff>
      <xdr:row>38</xdr:row>
      <xdr:rowOff>161925</xdr:rowOff>
    </xdr:from>
    <xdr:to>
      <xdr:col>3</xdr:col>
      <xdr:colOff>361950</xdr:colOff>
      <xdr:row>40</xdr:row>
      <xdr:rowOff>133350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600-000004000000}"/>
            </a:ext>
          </a:extLst>
        </xdr:cNvPr>
        <xdr:cNvSpPr txBox="1"/>
      </xdr:nvSpPr>
      <xdr:spPr>
        <a:xfrm>
          <a:off x="457200" y="740092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447675</xdr:colOff>
      <xdr:row>43</xdr:row>
      <xdr:rowOff>9525</xdr:rowOff>
    </xdr:from>
    <xdr:to>
      <xdr:col>2</xdr:col>
      <xdr:colOff>639068</xdr:colOff>
      <xdr:row>45</xdr:row>
      <xdr:rowOff>116247</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a:stretch>
          <a:fillRect/>
        </a:stretch>
      </xdr:blipFill>
      <xdr:spPr>
        <a:xfrm>
          <a:off x="447675" y="8201025"/>
          <a:ext cx="1505843" cy="487722"/>
        </a:xfrm>
        <a:prstGeom prst="rect">
          <a:avLst/>
        </a:prstGeom>
      </xdr:spPr>
    </xdr:pic>
    <xdr:clientData/>
  </xdr:twoCellAnchor>
  <xdr:twoCellAnchor>
    <xdr:from>
      <xdr:col>6</xdr:col>
      <xdr:colOff>309562</xdr:colOff>
      <xdr:row>6</xdr:row>
      <xdr:rowOff>190499</xdr:rowOff>
    </xdr:from>
    <xdr:to>
      <xdr:col>13</xdr:col>
      <xdr:colOff>642938</xdr:colOff>
      <xdr:row>48</xdr:row>
      <xdr:rowOff>142874</xdr:rowOff>
    </xdr:to>
    <xdr:graphicFrame macro="">
      <xdr:nvGraphicFramePr>
        <xdr:cNvPr id="6" name="Grafiek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381001</xdr:colOff>
      <xdr:row>17</xdr:row>
      <xdr:rowOff>176892</xdr:rowOff>
    </xdr:from>
    <xdr:to>
      <xdr:col>17</xdr:col>
      <xdr:colOff>10410</xdr:colOff>
      <xdr:row>22</xdr:row>
      <xdr:rowOff>148317</xdr:rowOff>
    </xdr:to>
    <xdr:pic>
      <xdr:nvPicPr>
        <xdr:cNvPr id="7" name="Afbeelding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78144" y="3537856"/>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255814</xdr:colOff>
      <xdr:row>18</xdr:row>
      <xdr:rowOff>5443</xdr:rowOff>
    </xdr:from>
    <xdr:to>
      <xdr:col>18</xdr:col>
      <xdr:colOff>564697</xdr:colOff>
      <xdr:row>23</xdr:row>
      <xdr:rowOff>14968</xdr:rowOff>
    </xdr:to>
    <xdr:pic>
      <xdr:nvPicPr>
        <xdr:cNvPr id="8" name="Afbeelding 7">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59243" y="3556907"/>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168730</xdr:colOff>
      <xdr:row>18</xdr:row>
      <xdr:rowOff>24494</xdr:rowOff>
    </xdr:from>
    <xdr:to>
      <xdr:col>20</xdr:col>
      <xdr:colOff>449037</xdr:colOff>
      <xdr:row>23</xdr:row>
      <xdr:rowOff>5444</xdr:rowOff>
    </xdr:to>
    <xdr:pic>
      <xdr:nvPicPr>
        <xdr:cNvPr id="9" name="Afbeelding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78444" y="3575958"/>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367393</xdr:colOff>
      <xdr:row>0</xdr:row>
      <xdr:rowOff>0</xdr:rowOff>
    </xdr:from>
    <xdr:to>
      <xdr:col>21</xdr:col>
      <xdr:colOff>535214</xdr:colOff>
      <xdr:row>3</xdr:row>
      <xdr:rowOff>127000</xdr:rowOff>
    </xdr:to>
    <xdr:sp macro="" textlink="'Afval data'!A13">
      <xdr:nvSpPr>
        <xdr:cNvPr id="10" name="Tekstvak 9">
          <a:extLst>
            <a:ext uri="{FF2B5EF4-FFF2-40B4-BE49-F238E27FC236}">
              <a16:creationId xmlns:a16="http://schemas.microsoft.com/office/drawing/2014/main" id="{00000000-0008-0000-1600-00000A000000}"/>
            </a:ext>
          </a:extLst>
        </xdr:cNvPr>
        <xdr:cNvSpPr txBox="1"/>
      </xdr:nvSpPr>
      <xdr:spPr>
        <a:xfrm>
          <a:off x="7551964"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F8427B42-E91A-4066-9B3E-69940F74A720}" type="TxLink">
            <a:rPr lang="nl-NL" sz="4000" b="1"/>
            <a:pPr algn="r"/>
            <a:t>Project 10</a:t>
          </a:fld>
          <a:endParaRPr lang="nl-NL" sz="40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438150</xdr:colOff>
      <xdr:row>39</xdr:row>
      <xdr:rowOff>0</xdr:rowOff>
    </xdr:from>
    <xdr:to>
      <xdr:col>3</xdr:col>
      <xdr:colOff>323850</xdr:colOff>
      <xdr:row>41</xdr:row>
      <xdr:rowOff>9525</xdr:rowOff>
    </xdr:to>
    <xdr:sp macro="" textlink="">
      <xdr:nvSpPr>
        <xdr:cNvPr id="2" name="Afgeronde rechthoek 1">
          <a:extLst>
            <a:ext uri="{FF2B5EF4-FFF2-40B4-BE49-F238E27FC236}">
              <a16:creationId xmlns:a16="http://schemas.microsoft.com/office/drawing/2014/main" id="{00000000-0008-0000-1700-000002000000}"/>
            </a:ext>
          </a:extLst>
        </xdr:cNvPr>
        <xdr:cNvSpPr/>
      </xdr:nvSpPr>
      <xdr:spPr>
        <a:xfrm>
          <a:off x="438150" y="7429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409575</xdr:colOff>
      <xdr:row>43</xdr:row>
      <xdr:rowOff>0</xdr:rowOff>
    </xdr:from>
    <xdr:to>
      <xdr:col>3</xdr:col>
      <xdr:colOff>295275</xdr:colOff>
      <xdr:row>45</xdr:row>
      <xdr:rowOff>9525</xdr:rowOff>
    </xdr:to>
    <xdr:sp macro="" textlink="">
      <xdr:nvSpPr>
        <xdr:cNvPr id="3" name="Afgeronde rechthoek 2">
          <a:extLst>
            <a:ext uri="{FF2B5EF4-FFF2-40B4-BE49-F238E27FC236}">
              <a16:creationId xmlns:a16="http://schemas.microsoft.com/office/drawing/2014/main" id="{00000000-0008-0000-1700-000003000000}"/>
            </a:ext>
          </a:extLst>
        </xdr:cNvPr>
        <xdr:cNvSpPr/>
      </xdr:nvSpPr>
      <xdr:spPr>
        <a:xfrm>
          <a:off x="409575" y="8191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39</xdr:row>
      <xdr:rowOff>0</xdr:rowOff>
    </xdr:from>
    <xdr:to>
      <xdr:col>3</xdr:col>
      <xdr:colOff>342900</xdr:colOff>
      <xdr:row>40</xdr:row>
      <xdr:rowOff>161925</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700-000004000000}"/>
            </a:ext>
          </a:extLst>
        </xdr:cNvPr>
        <xdr:cNvSpPr txBox="1"/>
      </xdr:nvSpPr>
      <xdr:spPr>
        <a:xfrm>
          <a:off x="438150" y="7429500"/>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409575</xdr:colOff>
      <xdr:row>43</xdr:row>
      <xdr:rowOff>0</xdr:rowOff>
    </xdr:from>
    <xdr:to>
      <xdr:col>2</xdr:col>
      <xdr:colOff>600968</xdr:colOff>
      <xdr:row>45</xdr:row>
      <xdr:rowOff>106722</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409575" y="8191500"/>
          <a:ext cx="1505843" cy="487722"/>
        </a:xfrm>
        <a:prstGeom prst="rect">
          <a:avLst/>
        </a:prstGeom>
      </xdr:spPr>
    </xdr:pic>
    <xdr:clientData/>
  </xdr:twoCellAnchor>
  <xdr:twoCellAnchor>
    <xdr:from>
      <xdr:col>6</xdr:col>
      <xdr:colOff>333375</xdr:colOff>
      <xdr:row>7</xdr:row>
      <xdr:rowOff>0</xdr:rowOff>
    </xdr:from>
    <xdr:to>
      <xdr:col>13</xdr:col>
      <xdr:colOff>523875</xdr:colOff>
      <xdr:row>48</xdr:row>
      <xdr:rowOff>71438</xdr:rowOff>
    </xdr:to>
    <xdr:graphicFrame macro="">
      <xdr:nvGraphicFramePr>
        <xdr:cNvPr id="6" name="Grafiek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367393</xdr:colOff>
      <xdr:row>18</xdr:row>
      <xdr:rowOff>27214</xdr:rowOff>
    </xdr:from>
    <xdr:to>
      <xdr:col>16</xdr:col>
      <xdr:colOff>649945</xdr:colOff>
      <xdr:row>22</xdr:row>
      <xdr:rowOff>189139</xdr:rowOff>
    </xdr:to>
    <xdr:pic>
      <xdr:nvPicPr>
        <xdr:cNvPr id="7" name="Afbeelding 6">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64536" y="3578678"/>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242206</xdr:colOff>
      <xdr:row>18</xdr:row>
      <xdr:rowOff>46265</xdr:rowOff>
    </xdr:from>
    <xdr:to>
      <xdr:col>18</xdr:col>
      <xdr:colOff>551089</xdr:colOff>
      <xdr:row>23</xdr:row>
      <xdr:rowOff>55790</xdr:rowOff>
    </xdr:to>
    <xdr:pic>
      <xdr:nvPicPr>
        <xdr:cNvPr id="8" name="Afbeelding 7">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45635" y="3597729"/>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155122</xdr:colOff>
      <xdr:row>18</xdr:row>
      <xdr:rowOff>65316</xdr:rowOff>
    </xdr:from>
    <xdr:to>
      <xdr:col>20</xdr:col>
      <xdr:colOff>435429</xdr:colOff>
      <xdr:row>23</xdr:row>
      <xdr:rowOff>46266</xdr:rowOff>
    </xdr:to>
    <xdr:pic>
      <xdr:nvPicPr>
        <xdr:cNvPr id="9" name="Afbeelding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64836" y="3616780"/>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367393</xdr:colOff>
      <xdr:row>0</xdr:row>
      <xdr:rowOff>0</xdr:rowOff>
    </xdr:from>
    <xdr:to>
      <xdr:col>21</xdr:col>
      <xdr:colOff>535214</xdr:colOff>
      <xdr:row>3</xdr:row>
      <xdr:rowOff>127000</xdr:rowOff>
    </xdr:to>
    <xdr:sp macro="" textlink="'Afval data'!A14">
      <xdr:nvSpPr>
        <xdr:cNvPr id="10" name="Tekstvak 9">
          <a:extLst>
            <a:ext uri="{FF2B5EF4-FFF2-40B4-BE49-F238E27FC236}">
              <a16:creationId xmlns:a16="http://schemas.microsoft.com/office/drawing/2014/main" id="{00000000-0008-0000-1700-00000A000000}"/>
            </a:ext>
          </a:extLst>
        </xdr:cNvPr>
        <xdr:cNvSpPr txBox="1"/>
      </xdr:nvSpPr>
      <xdr:spPr>
        <a:xfrm>
          <a:off x="7551964"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D98411C7-8359-47AC-98F0-BB4A2CDF3FD9}" type="TxLink">
            <a:rPr lang="nl-NL" sz="4000" b="1"/>
            <a:pPr algn="r"/>
            <a:t>Project 11</a:t>
          </a:fld>
          <a:endParaRPr lang="nl-NL" sz="40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447675</xdr:colOff>
      <xdr:row>39</xdr:row>
      <xdr:rowOff>9525</xdr:rowOff>
    </xdr:from>
    <xdr:to>
      <xdr:col>3</xdr:col>
      <xdr:colOff>333375</xdr:colOff>
      <xdr:row>41</xdr:row>
      <xdr:rowOff>19050</xdr:rowOff>
    </xdr:to>
    <xdr:sp macro="" textlink="">
      <xdr:nvSpPr>
        <xdr:cNvPr id="2" name="Afgeronde rechthoek 1">
          <a:extLst>
            <a:ext uri="{FF2B5EF4-FFF2-40B4-BE49-F238E27FC236}">
              <a16:creationId xmlns:a16="http://schemas.microsoft.com/office/drawing/2014/main" id="{00000000-0008-0000-1800-000002000000}"/>
            </a:ext>
          </a:extLst>
        </xdr:cNvPr>
        <xdr:cNvSpPr/>
      </xdr:nvSpPr>
      <xdr:spPr>
        <a:xfrm>
          <a:off x="447675" y="7439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447675</xdr:colOff>
      <xdr:row>43</xdr:row>
      <xdr:rowOff>0</xdr:rowOff>
    </xdr:from>
    <xdr:to>
      <xdr:col>3</xdr:col>
      <xdr:colOff>333375</xdr:colOff>
      <xdr:row>45</xdr:row>
      <xdr:rowOff>9525</xdr:rowOff>
    </xdr:to>
    <xdr:sp macro="" textlink="">
      <xdr:nvSpPr>
        <xdr:cNvPr id="3" name="Afgeronde rechthoek 2">
          <a:extLst>
            <a:ext uri="{FF2B5EF4-FFF2-40B4-BE49-F238E27FC236}">
              <a16:creationId xmlns:a16="http://schemas.microsoft.com/office/drawing/2014/main" id="{00000000-0008-0000-1800-000003000000}"/>
            </a:ext>
          </a:extLst>
        </xdr:cNvPr>
        <xdr:cNvSpPr/>
      </xdr:nvSpPr>
      <xdr:spPr>
        <a:xfrm>
          <a:off x="447675" y="8191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447675</xdr:colOff>
      <xdr:row>39</xdr:row>
      <xdr:rowOff>9525</xdr:rowOff>
    </xdr:from>
    <xdr:to>
      <xdr:col>3</xdr:col>
      <xdr:colOff>352425</xdr:colOff>
      <xdr:row>40</xdr:row>
      <xdr:rowOff>171450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447675" y="743902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447675</xdr:colOff>
      <xdr:row>43</xdr:row>
      <xdr:rowOff>0</xdr:rowOff>
    </xdr:from>
    <xdr:to>
      <xdr:col>2</xdr:col>
      <xdr:colOff>639068</xdr:colOff>
      <xdr:row>45</xdr:row>
      <xdr:rowOff>106722</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447675" y="8191500"/>
          <a:ext cx="1505843" cy="487722"/>
        </a:xfrm>
        <a:prstGeom prst="rect">
          <a:avLst/>
        </a:prstGeom>
      </xdr:spPr>
    </xdr:pic>
    <xdr:clientData/>
  </xdr:twoCellAnchor>
  <xdr:twoCellAnchor>
    <xdr:from>
      <xdr:col>6</xdr:col>
      <xdr:colOff>357185</xdr:colOff>
      <xdr:row>7</xdr:row>
      <xdr:rowOff>23813</xdr:rowOff>
    </xdr:from>
    <xdr:to>
      <xdr:col>14</xdr:col>
      <xdr:colOff>258535</xdr:colOff>
      <xdr:row>48</xdr:row>
      <xdr:rowOff>95250</xdr:rowOff>
    </xdr:to>
    <xdr:graphicFrame macro="">
      <xdr:nvGraphicFramePr>
        <xdr:cNvPr id="6" name="Grafiek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367392</xdr:colOff>
      <xdr:row>18</xdr:row>
      <xdr:rowOff>81643</xdr:rowOff>
    </xdr:from>
    <xdr:to>
      <xdr:col>16</xdr:col>
      <xdr:colOff>649944</xdr:colOff>
      <xdr:row>23</xdr:row>
      <xdr:rowOff>53068</xdr:rowOff>
    </xdr:to>
    <xdr:pic>
      <xdr:nvPicPr>
        <xdr:cNvPr id="7" name="Afbeelding 6">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64535" y="3633107"/>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242205</xdr:colOff>
      <xdr:row>18</xdr:row>
      <xdr:rowOff>100694</xdr:rowOff>
    </xdr:from>
    <xdr:to>
      <xdr:col>18</xdr:col>
      <xdr:colOff>551088</xdr:colOff>
      <xdr:row>23</xdr:row>
      <xdr:rowOff>110219</xdr:rowOff>
    </xdr:to>
    <xdr:pic>
      <xdr:nvPicPr>
        <xdr:cNvPr id="8" name="Afbeelding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45634" y="3652158"/>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155121</xdr:colOff>
      <xdr:row>18</xdr:row>
      <xdr:rowOff>119745</xdr:rowOff>
    </xdr:from>
    <xdr:to>
      <xdr:col>20</xdr:col>
      <xdr:colOff>435428</xdr:colOff>
      <xdr:row>23</xdr:row>
      <xdr:rowOff>100695</xdr:rowOff>
    </xdr:to>
    <xdr:pic>
      <xdr:nvPicPr>
        <xdr:cNvPr id="9" name="Afbeelding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64835" y="3671209"/>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408214</xdr:colOff>
      <xdr:row>0</xdr:row>
      <xdr:rowOff>0</xdr:rowOff>
    </xdr:from>
    <xdr:to>
      <xdr:col>21</xdr:col>
      <xdr:colOff>576035</xdr:colOff>
      <xdr:row>3</xdr:row>
      <xdr:rowOff>127000</xdr:rowOff>
    </xdr:to>
    <xdr:sp macro="" textlink="'Afval data'!A15">
      <xdr:nvSpPr>
        <xdr:cNvPr id="10" name="Tekstvak 9">
          <a:extLst>
            <a:ext uri="{FF2B5EF4-FFF2-40B4-BE49-F238E27FC236}">
              <a16:creationId xmlns:a16="http://schemas.microsoft.com/office/drawing/2014/main" id="{00000000-0008-0000-1800-00000A000000}"/>
            </a:ext>
          </a:extLst>
        </xdr:cNvPr>
        <xdr:cNvSpPr txBox="1"/>
      </xdr:nvSpPr>
      <xdr:spPr>
        <a:xfrm>
          <a:off x="7592785"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350F6CA-1173-434E-A9F0-DD4BE7D163F8}" type="TxLink">
            <a:rPr lang="nl-NL" sz="4000" b="1"/>
            <a:pPr algn="r"/>
            <a:t>Project 12</a:t>
          </a:fld>
          <a:endParaRPr lang="nl-NL" sz="40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438150</xdr:colOff>
      <xdr:row>39</xdr:row>
      <xdr:rowOff>0</xdr:rowOff>
    </xdr:from>
    <xdr:to>
      <xdr:col>3</xdr:col>
      <xdr:colOff>323850</xdr:colOff>
      <xdr:row>41</xdr:row>
      <xdr:rowOff>9525</xdr:rowOff>
    </xdr:to>
    <xdr:sp macro="" textlink="">
      <xdr:nvSpPr>
        <xdr:cNvPr id="2" name="Afgeronde rechthoek 1">
          <a:extLst>
            <a:ext uri="{FF2B5EF4-FFF2-40B4-BE49-F238E27FC236}">
              <a16:creationId xmlns:a16="http://schemas.microsoft.com/office/drawing/2014/main" id="{00000000-0008-0000-1900-000002000000}"/>
            </a:ext>
          </a:extLst>
        </xdr:cNvPr>
        <xdr:cNvSpPr/>
      </xdr:nvSpPr>
      <xdr:spPr>
        <a:xfrm>
          <a:off x="438150" y="7429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381000</xdr:colOff>
      <xdr:row>43</xdr:row>
      <xdr:rowOff>9525</xdr:rowOff>
    </xdr:from>
    <xdr:to>
      <xdr:col>3</xdr:col>
      <xdr:colOff>266700</xdr:colOff>
      <xdr:row>45</xdr:row>
      <xdr:rowOff>19050</xdr:rowOff>
    </xdr:to>
    <xdr:sp macro="" textlink="">
      <xdr:nvSpPr>
        <xdr:cNvPr id="3" name="Afgeronde rechthoek 2">
          <a:extLst>
            <a:ext uri="{FF2B5EF4-FFF2-40B4-BE49-F238E27FC236}">
              <a16:creationId xmlns:a16="http://schemas.microsoft.com/office/drawing/2014/main" id="{00000000-0008-0000-1900-000003000000}"/>
            </a:ext>
          </a:extLst>
        </xdr:cNvPr>
        <xdr:cNvSpPr/>
      </xdr:nvSpPr>
      <xdr:spPr>
        <a:xfrm>
          <a:off x="381000" y="820102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39</xdr:row>
      <xdr:rowOff>0</xdr:rowOff>
    </xdr:from>
    <xdr:to>
      <xdr:col>3</xdr:col>
      <xdr:colOff>342900</xdr:colOff>
      <xdr:row>40</xdr:row>
      <xdr:rowOff>161925</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900-000004000000}"/>
            </a:ext>
          </a:extLst>
        </xdr:cNvPr>
        <xdr:cNvSpPr txBox="1"/>
      </xdr:nvSpPr>
      <xdr:spPr>
        <a:xfrm>
          <a:off x="438150" y="7429500"/>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381000</xdr:colOff>
      <xdr:row>43</xdr:row>
      <xdr:rowOff>9525</xdr:rowOff>
    </xdr:from>
    <xdr:to>
      <xdr:col>2</xdr:col>
      <xdr:colOff>572393</xdr:colOff>
      <xdr:row>45</xdr:row>
      <xdr:rowOff>116247</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381000" y="8201025"/>
          <a:ext cx="1505843" cy="487722"/>
        </a:xfrm>
        <a:prstGeom prst="rect">
          <a:avLst/>
        </a:prstGeom>
      </xdr:spPr>
    </xdr:pic>
    <xdr:clientData/>
  </xdr:twoCellAnchor>
  <xdr:twoCellAnchor>
    <xdr:from>
      <xdr:col>6</xdr:col>
      <xdr:colOff>285749</xdr:colOff>
      <xdr:row>7</xdr:row>
      <xdr:rowOff>23812</xdr:rowOff>
    </xdr:from>
    <xdr:to>
      <xdr:col>14</xdr:col>
      <xdr:colOff>217713</xdr:colOff>
      <xdr:row>48</xdr:row>
      <xdr:rowOff>119063</xdr:rowOff>
    </xdr:to>
    <xdr:graphicFrame macro="">
      <xdr:nvGraphicFramePr>
        <xdr:cNvPr id="6" name="Grafiek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408215</xdr:colOff>
      <xdr:row>18</xdr:row>
      <xdr:rowOff>81643</xdr:rowOff>
    </xdr:from>
    <xdr:to>
      <xdr:col>17</xdr:col>
      <xdr:colOff>37624</xdr:colOff>
      <xdr:row>23</xdr:row>
      <xdr:rowOff>53068</xdr:rowOff>
    </xdr:to>
    <xdr:pic>
      <xdr:nvPicPr>
        <xdr:cNvPr id="7" name="Afbeelding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05358" y="3633107"/>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283028</xdr:colOff>
      <xdr:row>18</xdr:row>
      <xdr:rowOff>100694</xdr:rowOff>
    </xdr:from>
    <xdr:to>
      <xdr:col>18</xdr:col>
      <xdr:colOff>591911</xdr:colOff>
      <xdr:row>23</xdr:row>
      <xdr:rowOff>110219</xdr:rowOff>
    </xdr:to>
    <xdr:pic>
      <xdr:nvPicPr>
        <xdr:cNvPr id="8" name="Afbeelding 7">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86457" y="3652158"/>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195944</xdr:colOff>
      <xdr:row>18</xdr:row>
      <xdr:rowOff>119745</xdr:rowOff>
    </xdr:from>
    <xdr:to>
      <xdr:col>20</xdr:col>
      <xdr:colOff>476251</xdr:colOff>
      <xdr:row>23</xdr:row>
      <xdr:rowOff>100695</xdr:rowOff>
    </xdr:to>
    <xdr:pic>
      <xdr:nvPicPr>
        <xdr:cNvPr id="9" name="Afbeelding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605658" y="3671209"/>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435430</xdr:colOff>
      <xdr:row>0</xdr:row>
      <xdr:rowOff>0</xdr:rowOff>
    </xdr:from>
    <xdr:to>
      <xdr:col>21</xdr:col>
      <xdr:colOff>603251</xdr:colOff>
      <xdr:row>3</xdr:row>
      <xdr:rowOff>127000</xdr:rowOff>
    </xdr:to>
    <xdr:sp macro="" textlink="'Afval data'!A16">
      <xdr:nvSpPr>
        <xdr:cNvPr id="10" name="Tekstvak 9">
          <a:extLst>
            <a:ext uri="{FF2B5EF4-FFF2-40B4-BE49-F238E27FC236}">
              <a16:creationId xmlns:a16="http://schemas.microsoft.com/office/drawing/2014/main" id="{00000000-0008-0000-1900-00000A000000}"/>
            </a:ext>
          </a:extLst>
        </xdr:cNvPr>
        <xdr:cNvSpPr txBox="1"/>
      </xdr:nvSpPr>
      <xdr:spPr>
        <a:xfrm>
          <a:off x="7620001"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D640124B-F653-4176-B13F-5A9AF3E230D0}" type="TxLink">
            <a:rPr lang="nl-NL" sz="4000" b="1"/>
            <a:pPr algn="r"/>
            <a:t>Project 13</a:t>
          </a:fld>
          <a:endParaRPr lang="nl-NL" sz="40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419100</xdr:colOff>
      <xdr:row>39</xdr:row>
      <xdr:rowOff>0</xdr:rowOff>
    </xdr:from>
    <xdr:to>
      <xdr:col>3</xdr:col>
      <xdr:colOff>304800</xdr:colOff>
      <xdr:row>41</xdr:row>
      <xdr:rowOff>9525</xdr:rowOff>
    </xdr:to>
    <xdr:sp macro="" textlink="">
      <xdr:nvSpPr>
        <xdr:cNvPr id="2" name="Afgeronde rechthoek 1">
          <a:extLst>
            <a:ext uri="{FF2B5EF4-FFF2-40B4-BE49-F238E27FC236}">
              <a16:creationId xmlns:a16="http://schemas.microsoft.com/office/drawing/2014/main" id="{00000000-0008-0000-1A00-000002000000}"/>
            </a:ext>
          </a:extLst>
        </xdr:cNvPr>
        <xdr:cNvSpPr/>
      </xdr:nvSpPr>
      <xdr:spPr>
        <a:xfrm>
          <a:off x="419100" y="7429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400050</xdr:colOff>
      <xdr:row>43</xdr:row>
      <xdr:rowOff>0</xdr:rowOff>
    </xdr:from>
    <xdr:to>
      <xdr:col>3</xdr:col>
      <xdr:colOff>285750</xdr:colOff>
      <xdr:row>45</xdr:row>
      <xdr:rowOff>9525</xdr:rowOff>
    </xdr:to>
    <xdr:sp macro="" textlink="">
      <xdr:nvSpPr>
        <xdr:cNvPr id="3" name="Afgeronde rechthoek 2">
          <a:extLst>
            <a:ext uri="{FF2B5EF4-FFF2-40B4-BE49-F238E27FC236}">
              <a16:creationId xmlns:a16="http://schemas.microsoft.com/office/drawing/2014/main" id="{00000000-0008-0000-1A00-000003000000}"/>
            </a:ext>
          </a:extLst>
        </xdr:cNvPr>
        <xdr:cNvSpPr/>
      </xdr:nvSpPr>
      <xdr:spPr>
        <a:xfrm>
          <a:off x="400050" y="819150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419100</xdr:colOff>
      <xdr:row>39</xdr:row>
      <xdr:rowOff>0</xdr:rowOff>
    </xdr:from>
    <xdr:to>
      <xdr:col>3</xdr:col>
      <xdr:colOff>323850</xdr:colOff>
      <xdr:row>40</xdr:row>
      <xdr:rowOff>161925</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A00-000004000000}"/>
            </a:ext>
          </a:extLst>
        </xdr:cNvPr>
        <xdr:cNvSpPr txBox="1"/>
      </xdr:nvSpPr>
      <xdr:spPr>
        <a:xfrm>
          <a:off x="419100" y="7429500"/>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447675</xdr:colOff>
      <xdr:row>42</xdr:row>
      <xdr:rowOff>161925</xdr:rowOff>
    </xdr:from>
    <xdr:to>
      <xdr:col>2</xdr:col>
      <xdr:colOff>639068</xdr:colOff>
      <xdr:row>45</xdr:row>
      <xdr:rowOff>78147</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a:stretch>
          <a:fillRect/>
        </a:stretch>
      </xdr:blipFill>
      <xdr:spPr>
        <a:xfrm>
          <a:off x="447675" y="8162925"/>
          <a:ext cx="1505843" cy="487722"/>
        </a:xfrm>
        <a:prstGeom prst="rect">
          <a:avLst/>
        </a:prstGeom>
      </xdr:spPr>
    </xdr:pic>
    <xdr:clientData/>
  </xdr:twoCellAnchor>
  <xdr:twoCellAnchor>
    <xdr:from>
      <xdr:col>6</xdr:col>
      <xdr:colOff>309563</xdr:colOff>
      <xdr:row>7</xdr:row>
      <xdr:rowOff>23812</xdr:rowOff>
    </xdr:from>
    <xdr:to>
      <xdr:col>14</xdr:col>
      <xdr:colOff>312964</xdr:colOff>
      <xdr:row>48</xdr:row>
      <xdr:rowOff>108857</xdr:rowOff>
    </xdr:to>
    <xdr:graphicFrame macro="">
      <xdr:nvGraphicFramePr>
        <xdr:cNvPr id="6" name="Grafiek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381000</xdr:colOff>
      <xdr:row>18</xdr:row>
      <xdr:rowOff>122464</xdr:rowOff>
    </xdr:from>
    <xdr:to>
      <xdr:col>17</xdr:col>
      <xdr:colOff>10409</xdr:colOff>
      <xdr:row>23</xdr:row>
      <xdr:rowOff>93889</xdr:rowOff>
    </xdr:to>
    <xdr:pic>
      <xdr:nvPicPr>
        <xdr:cNvPr id="7" name="Afbeelding 6">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178143" y="3673928"/>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255813</xdr:colOff>
      <xdr:row>18</xdr:row>
      <xdr:rowOff>141515</xdr:rowOff>
    </xdr:from>
    <xdr:to>
      <xdr:col>18</xdr:col>
      <xdr:colOff>564696</xdr:colOff>
      <xdr:row>23</xdr:row>
      <xdr:rowOff>151040</xdr:rowOff>
    </xdr:to>
    <xdr:pic>
      <xdr:nvPicPr>
        <xdr:cNvPr id="8" name="Afbeelding 7">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359242" y="3692979"/>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168729</xdr:colOff>
      <xdr:row>18</xdr:row>
      <xdr:rowOff>160566</xdr:rowOff>
    </xdr:from>
    <xdr:to>
      <xdr:col>20</xdr:col>
      <xdr:colOff>449036</xdr:colOff>
      <xdr:row>23</xdr:row>
      <xdr:rowOff>141516</xdr:rowOff>
    </xdr:to>
    <xdr:pic>
      <xdr:nvPicPr>
        <xdr:cNvPr id="9" name="Afbeelding 8">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578443" y="3712030"/>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367394</xdr:colOff>
      <xdr:row>0</xdr:row>
      <xdr:rowOff>0</xdr:rowOff>
    </xdr:from>
    <xdr:to>
      <xdr:col>21</xdr:col>
      <xdr:colOff>535215</xdr:colOff>
      <xdr:row>3</xdr:row>
      <xdr:rowOff>127000</xdr:rowOff>
    </xdr:to>
    <xdr:sp macro="" textlink="'Afval data'!A17">
      <xdr:nvSpPr>
        <xdr:cNvPr id="10" name="Tekstvak 9">
          <a:extLst>
            <a:ext uri="{FF2B5EF4-FFF2-40B4-BE49-F238E27FC236}">
              <a16:creationId xmlns:a16="http://schemas.microsoft.com/office/drawing/2014/main" id="{00000000-0008-0000-1A00-00000A000000}"/>
            </a:ext>
          </a:extLst>
        </xdr:cNvPr>
        <xdr:cNvSpPr txBox="1"/>
      </xdr:nvSpPr>
      <xdr:spPr>
        <a:xfrm>
          <a:off x="7551965" y="0"/>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815B5037-87D1-4680-8B31-F40AAD4A7B9E}" type="TxLink">
            <a:rPr lang="nl-NL" sz="4000" b="1"/>
            <a:pPr algn="r"/>
            <a:t>Project 14</a:t>
          </a:fld>
          <a:endParaRPr lang="nl-NL" sz="4000" b="1"/>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419100</xdr:colOff>
      <xdr:row>38</xdr:row>
      <xdr:rowOff>180975</xdr:rowOff>
    </xdr:from>
    <xdr:to>
      <xdr:col>3</xdr:col>
      <xdr:colOff>304800</xdr:colOff>
      <xdr:row>41</xdr:row>
      <xdr:rowOff>0</xdr:rowOff>
    </xdr:to>
    <xdr:sp macro="" textlink="">
      <xdr:nvSpPr>
        <xdr:cNvPr id="2" name="Afgeronde rechthoek 1">
          <a:extLst>
            <a:ext uri="{FF2B5EF4-FFF2-40B4-BE49-F238E27FC236}">
              <a16:creationId xmlns:a16="http://schemas.microsoft.com/office/drawing/2014/main" id="{00000000-0008-0000-1B00-000002000000}"/>
            </a:ext>
          </a:extLst>
        </xdr:cNvPr>
        <xdr:cNvSpPr/>
      </xdr:nvSpPr>
      <xdr:spPr>
        <a:xfrm>
          <a:off x="419100" y="7419975"/>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390525</xdr:colOff>
      <xdr:row>43</xdr:row>
      <xdr:rowOff>19050</xdr:rowOff>
    </xdr:from>
    <xdr:to>
      <xdr:col>3</xdr:col>
      <xdr:colOff>276225</xdr:colOff>
      <xdr:row>45</xdr:row>
      <xdr:rowOff>28575</xdr:rowOff>
    </xdr:to>
    <xdr:sp macro="" textlink="">
      <xdr:nvSpPr>
        <xdr:cNvPr id="3" name="Afgeronde rechthoek 2">
          <a:extLst>
            <a:ext uri="{FF2B5EF4-FFF2-40B4-BE49-F238E27FC236}">
              <a16:creationId xmlns:a16="http://schemas.microsoft.com/office/drawing/2014/main" id="{00000000-0008-0000-1B00-000003000000}"/>
            </a:ext>
          </a:extLst>
        </xdr:cNvPr>
        <xdr:cNvSpPr/>
      </xdr:nvSpPr>
      <xdr:spPr>
        <a:xfrm>
          <a:off x="390525" y="8210550"/>
          <a:ext cx="1857375" cy="3905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419100</xdr:colOff>
      <xdr:row>38</xdr:row>
      <xdr:rowOff>180975</xdr:rowOff>
    </xdr:from>
    <xdr:to>
      <xdr:col>3</xdr:col>
      <xdr:colOff>323850</xdr:colOff>
      <xdr:row>40</xdr:row>
      <xdr:rowOff>152400</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1B00-000004000000}"/>
            </a:ext>
          </a:extLst>
        </xdr:cNvPr>
        <xdr:cNvSpPr txBox="1"/>
      </xdr:nvSpPr>
      <xdr:spPr>
        <a:xfrm>
          <a:off x="419100" y="7419975"/>
          <a:ext cx="1876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a:solidFill>
                <a:schemeClr val="bg1"/>
              </a:solidFill>
            </a:rPr>
            <a:t>Project pagina afval</a:t>
          </a:r>
        </a:p>
      </xdr:txBody>
    </xdr:sp>
    <xdr:clientData/>
  </xdr:twoCellAnchor>
  <xdr:twoCellAnchor editAs="oneCell">
    <xdr:from>
      <xdr:col>0</xdr:col>
      <xdr:colOff>390525</xdr:colOff>
      <xdr:row>43</xdr:row>
      <xdr:rowOff>19050</xdr:rowOff>
    </xdr:from>
    <xdr:to>
      <xdr:col>2</xdr:col>
      <xdr:colOff>581918</xdr:colOff>
      <xdr:row>45</xdr:row>
      <xdr:rowOff>125772</xdr:rowOff>
    </xdr:to>
    <xdr:pic>
      <xdr:nvPicPr>
        <xdr:cNvPr id="5" name="Afbeelding 4">
          <a:hlinkClick xmlns:r="http://schemas.openxmlformats.org/officeDocument/2006/relationships" r:id="rId2"/>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390525" y="8210550"/>
          <a:ext cx="1505843" cy="487722"/>
        </a:xfrm>
        <a:prstGeom prst="rect">
          <a:avLst/>
        </a:prstGeom>
      </xdr:spPr>
    </xdr:pic>
    <xdr:clientData/>
  </xdr:twoCellAnchor>
  <xdr:twoCellAnchor>
    <xdr:from>
      <xdr:col>6</xdr:col>
      <xdr:colOff>285749</xdr:colOff>
      <xdr:row>6</xdr:row>
      <xdr:rowOff>166687</xdr:rowOff>
    </xdr:from>
    <xdr:to>
      <xdr:col>14</xdr:col>
      <xdr:colOff>47624</xdr:colOff>
      <xdr:row>48</xdr:row>
      <xdr:rowOff>119062</xdr:rowOff>
    </xdr:to>
    <xdr:graphicFrame macro="">
      <xdr:nvGraphicFramePr>
        <xdr:cNvPr id="6" name="Grafiek 5">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489858</xdr:colOff>
      <xdr:row>18</xdr:row>
      <xdr:rowOff>149678</xdr:rowOff>
    </xdr:from>
    <xdr:to>
      <xdr:col>17</xdr:col>
      <xdr:colOff>119267</xdr:colOff>
      <xdr:row>23</xdr:row>
      <xdr:rowOff>121103</xdr:rowOff>
    </xdr:to>
    <xdr:pic>
      <xdr:nvPicPr>
        <xdr:cNvPr id="7" name="Afbeelding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7001" y="3701142"/>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364671</xdr:colOff>
      <xdr:row>18</xdr:row>
      <xdr:rowOff>168729</xdr:rowOff>
    </xdr:from>
    <xdr:to>
      <xdr:col>19</xdr:col>
      <xdr:colOff>20411</xdr:colOff>
      <xdr:row>23</xdr:row>
      <xdr:rowOff>178254</xdr:rowOff>
    </xdr:to>
    <xdr:pic>
      <xdr:nvPicPr>
        <xdr:cNvPr id="8" name="Afbeelding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68100" y="3720193"/>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277587</xdr:colOff>
      <xdr:row>18</xdr:row>
      <xdr:rowOff>187780</xdr:rowOff>
    </xdr:from>
    <xdr:to>
      <xdr:col>20</xdr:col>
      <xdr:colOff>557894</xdr:colOff>
      <xdr:row>23</xdr:row>
      <xdr:rowOff>168730</xdr:rowOff>
    </xdr:to>
    <xdr:pic>
      <xdr:nvPicPr>
        <xdr:cNvPr id="9" name="Afbeelding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687301" y="3739244"/>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449036</xdr:colOff>
      <xdr:row>0</xdr:row>
      <xdr:rowOff>27214</xdr:rowOff>
    </xdr:from>
    <xdr:to>
      <xdr:col>21</xdr:col>
      <xdr:colOff>616857</xdr:colOff>
      <xdr:row>3</xdr:row>
      <xdr:rowOff>154214</xdr:rowOff>
    </xdr:to>
    <xdr:sp macro="" textlink="'Afval data'!A18">
      <xdr:nvSpPr>
        <xdr:cNvPr id="10" name="Tekstvak 9">
          <a:extLst>
            <a:ext uri="{FF2B5EF4-FFF2-40B4-BE49-F238E27FC236}">
              <a16:creationId xmlns:a16="http://schemas.microsoft.com/office/drawing/2014/main" id="{00000000-0008-0000-1B00-00000A000000}"/>
            </a:ext>
          </a:extLst>
        </xdr:cNvPr>
        <xdr:cNvSpPr txBox="1"/>
      </xdr:nvSpPr>
      <xdr:spPr>
        <a:xfrm>
          <a:off x="7633607" y="27214"/>
          <a:ext cx="6699250"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30B07718-7742-432F-80D1-2C0F67E92B60}" type="TxLink">
            <a:rPr lang="nl-NL" sz="4000" b="1"/>
            <a:pPr algn="r"/>
            <a:t>project 15</a:t>
          </a:fld>
          <a:endParaRPr lang="nl-NL" sz="4000" b="1"/>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519112</xdr:colOff>
      <xdr:row>103</xdr:row>
      <xdr:rowOff>0</xdr:rowOff>
    </xdr:from>
    <xdr:to>
      <xdr:col>6</xdr:col>
      <xdr:colOff>900112</xdr:colOff>
      <xdr:row>117</xdr:row>
      <xdr:rowOff>66675</xdr:rowOff>
    </xdr:to>
    <xdr:graphicFrame macro="">
      <xdr:nvGraphicFramePr>
        <xdr:cNvPr id="2" name="Grafiek 1">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42</xdr:row>
      <xdr:rowOff>100012</xdr:rowOff>
    </xdr:from>
    <xdr:to>
      <xdr:col>1</xdr:col>
      <xdr:colOff>476250</xdr:colOff>
      <xdr:row>53</xdr:row>
      <xdr:rowOff>19050</xdr:rowOff>
    </xdr:to>
    <xdr:graphicFrame macro="">
      <xdr:nvGraphicFramePr>
        <xdr:cNvPr id="4" name="Grafiek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42</xdr:row>
      <xdr:rowOff>100012</xdr:rowOff>
    </xdr:from>
    <xdr:to>
      <xdr:col>4</xdr:col>
      <xdr:colOff>800100</xdr:colOff>
      <xdr:row>53</xdr:row>
      <xdr:rowOff>10477</xdr:rowOff>
    </xdr:to>
    <xdr:graphicFrame macro="">
      <xdr:nvGraphicFramePr>
        <xdr:cNvPr id="5" name="Grafiek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933450</xdr:colOff>
      <xdr:row>42</xdr:row>
      <xdr:rowOff>119062</xdr:rowOff>
    </xdr:from>
    <xdr:to>
      <xdr:col>8</xdr:col>
      <xdr:colOff>36513</xdr:colOff>
      <xdr:row>53</xdr:row>
      <xdr:rowOff>0</xdr:rowOff>
    </xdr:to>
    <xdr:graphicFrame macro="">
      <xdr:nvGraphicFramePr>
        <xdr:cNvPr id="6" name="Grafiek 5">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152400</xdr:colOff>
      <xdr:row>42</xdr:row>
      <xdr:rowOff>138112</xdr:rowOff>
    </xdr:from>
    <xdr:to>
      <xdr:col>11</xdr:col>
      <xdr:colOff>247650</xdr:colOff>
      <xdr:row>52</xdr:row>
      <xdr:rowOff>176212</xdr:rowOff>
    </xdr:to>
    <xdr:graphicFrame macro="">
      <xdr:nvGraphicFramePr>
        <xdr:cNvPr id="7" name="Grafiek 6">
          <a:extLst>
            <a:ext uri="{FF2B5EF4-FFF2-40B4-BE49-F238E27FC236}">
              <a16:creationId xmlns:a16="http://schemas.microsoft.com/office/drawing/2014/main" id="{00000000-0008-0000-1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400050</xdr:colOff>
      <xdr:row>42</xdr:row>
      <xdr:rowOff>138112</xdr:rowOff>
    </xdr:from>
    <xdr:to>
      <xdr:col>14</xdr:col>
      <xdr:colOff>533400</xdr:colOff>
      <xdr:row>53</xdr:row>
      <xdr:rowOff>8572</xdr:rowOff>
    </xdr:to>
    <xdr:graphicFrame macro="">
      <xdr:nvGraphicFramePr>
        <xdr:cNvPr id="8" name="Grafiek 7">
          <a:extLst>
            <a:ext uri="{FF2B5EF4-FFF2-40B4-BE49-F238E27FC236}">
              <a16:creationId xmlns:a16="http://schemas.microsoft.com/office/drawing/2014/main" id="{00000000-0008-0000-1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76200</xdr:colOff>
      <xdr:row>53</xdr:row>
      <xdr:rowOff>147637</xdr:rowOff>
    </xdr:from>
    <xdr:to>
      <xdr:col>1</xdr:col>
      <xdr:colOff>487363</xdr:colOff>
      <xdr:row>64</xdr:row>
      <xdr:rowOff>76200</xdr:rowOff>
    </xdr:to>
    <xdr:graphicFrame macro="">
      <xdr:nvGraphicFramePr>
        <xdr:cNvPr id="9" name="Grafiek 8">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609600</xdr:colOff>
      <xdr:row>53</xdr:row>
      <xdr:rowOff>119062</xdr:rowOff>
    </xdr:from>
    <xdr:to>
      <xdr:col>4</xdr:col>
      <xdr:colOff>808038</xdr:colOff>
      <xdr:row>64</xdr:row>
      <xdr:rowOff>28575</xdr:rowOff>
    </xdr:to>
    <xdr:graphicFrame macro="">
      <xdr:nvGraphicFramePr>
        <xdr:cNvPr id="10" name="Grafiek 9">
          <a:extLst>
            <a:ext uri="{FF2B5EF4-FFF2-40B4-BE49-F238E27FC236}">
              <a16:creationId xmlns:a16="http://schemas.microsoft.com/office/drawing/2014/main" id="{00000000-0008-0000-1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942975</xdr:colOff>
      <xdr:row>53</xdr:row>
      <xdr:rowOff>119062</xdr:rowOff>
    </xdr:from>
    <xdr:to>
      <xdr:col>8</xdr:col>
      <xdr:colOff>61913</xdr:colOff>
      <xdr:row>64</xdr:row>
      <xdr:rowOff>9525</xdr:rowOff>
    </xdr:to>
    <xdr:graphicFrame macro="">
      <xdr:nvGraphicFramePr>
        <xdr:cNvPr id="11" name="Grafiek 10">
          <a:extLst>
            <a:ext uri="{FF2B5EF4-FFF2-40B4-BE49-F238E27FC236}">
              <a16:creationId xmlns:a16="http://schemas.microsoft.com/office/drawing/2014/main" id="{00000000-0008-0000-1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171450</xdr:colOff>
      <xdr:row>53</xdr:row>
      <xdr:rowOff>128587</xdr:rowOff>
    </xdr:from>
    <xdr:to>
      <xdr:col>11</xdr:col>
      <xdr:colOff>258763</xdr:colOff>
      <xdr:row>63</xdr:row>
      <xdr:rowOff>161925</xdr:rowOff>
    </xdr:to>
    <xdr:graphicFrame macro="">
      <xdr:nvGraphicFramePr>
        <xdr:cNvPr id="12" name="Grafiek 11">
          <a:extLst>
            <a:ext uri="{FF2B5EF4-FFF2-40B4-BE49-F238E27FC236}">
              <a16:creationId xmlns:a16="http://schemas.microsoft.com/office/drawing/2014/main" id="{00000000-0008-0000-1C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409575</xdr:colOff>
      <xdr:row>53</xdr:row>
      <xdr:rowOff>80962</xdr:rowOff>
    </xdr:from>
    <xdr:to>
      <xdr:col>14</xdr:col>
      <xdr:colOff>561975</xdr:colOff>
      <xdr:row>63</xdr:row>
      <xdr:rowOff>153352</xdr:rowOff>
    </xdr:to>
    <xdr:graphicFrame macro="">
      <xdr:nvGraphicFramePr>
        <xdr:cNvPr id="13" name="Grafiek 12">
          <a:extLst>
            <a:ext uri="{FF2B5EF4-FFF2-40B4-BE49-F238E27FC236}">
              <a16:creationId xmlns:a16="http://schemas.microsoft.com/office/drawing/2014/main" id="{00000000-0008-0000-1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133350</xdr:colOff>
      <xdr:row>64</xdr:row>
      <xdr:rowOff>176212</xdr:rowOff>
    </xdr:from>
    <xdr:to>
      <xdr:col>1</xdr:col>
      <xdr:colOff>481013</xdr:colOff>
      <xdr:row>75</xdr:row>
      <xdr:rowOff>66675</xdr:rowOff>
    </xdr:to>
    <xdr:graphicFrame macro="">
      <xdr:nvGraphicFramePr>
        <xdr:cNvPr id="14" name="Grafiek 13">
          <a:extLst>
            <a:ext uri="{FF2B5EF4-FFF2-40B4-BE49-F238E27FC236}">
              <a16:creationId xmlns:a16="http://schemas.microsoft.com/office/drawing/2014/main" id="{00000000-0008-0000-1C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619125</xdr:colOff>
      <xdr:row>64</xdr:row>
      <xdr:rowOff>166687</xdr:rowOff>
    </xdr:from>
    <xdr:to>
      <xdr:col>4</xdr:col>
      <xdr:colOff>817563</xdr:colOff>
      <xdr:row>75</xdr:row>
      <xdr:rowOff>76200</xdr:rowOff>
    </xdr:to>
    <xdr:graphicFrame macro="">
      <xdr:nvGraphicFramePr>
        <xdr:cNvPr id="15" name="Grafiek 14">
          <a:extLst>
            <a:ext uri="{FF2B5EF4-FFF2-40B4-BE49-F238E27FC236}">
              <a16:creationId xmlns:a16="http://schemas.microsoft.com/office/drawing/2014/main" id="{00000000-0008-0000-1C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933450</xdr:colOff>
      <xdr:row>64</xdr:row>
      <xdr:rowOff>138112</xdr:rowOff>
    </xdr:from>
    <xdr:to>
      <xdr:col>8</xdr:col>
      <xdr:colOff>123825</xdr:colOff>
      <xdr:row>75</xdr:row>
      <xdr:rowOff>71437</xdr:rowOff>
    </xdr:to>
    <xdr:graphicFrame macro="">
      <xdr:nvGraphicFramePr>
        <xdr:cNvPr id="16" name="Grafiek 15">
          <a:extLst>
            <a:ext uri="{FF2B5EF4-FFF2-40B4-BE49-F238E27FC236}">
              <a16:creationId xmlns:a16="http://schemas.microsoft.com/office/drawing/2014/main" id="{00000000-0008-0000-1C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190500</xdr:colOff>
      <xdr:row>65</xdr:row>
      <xdr:rowOff>14287</xdr:rowOff>
    </xdr:from>
    <xdr:to>
      <xdr:col>11</xdr:col>
      <xdr:colOff>277813</xdr:colOff>
      <xdr:row>75</xdr:row>
      <xdr:rowOff>47625</xdr:rowOff>
    </xdr:to>
    <xdr:graphicFrame macro="">
      <xdr:nvGraphicFramePr>
        <xdr:cNvPr id="17" name="Grafiek 16">
          <a:extLst>
            <a:ext uri="{FF2B5EF4-FFF2-40B4-BE49-F238E27FC236}">
              <a16:creationId xmlns:a16="http://schemas.microsoft.com/office/drawing/2014/main" id="{00000000-0008-0000-1C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419100</xdr:colOff>
      <xdr:row>64</xdr:row>
      <xdr:rowOff>185737</xdr:rowOff>
    </xdr:from>
    <xdr:to>
      <xdr:col>14</xdr:col>
      <xdr:colOff>571500</xdr:colOff>
      <xdr:row>75</xdr:row>
      <xdr:rowOff>67627</xdr:rowOff>
    </xdr:to>
    <xdr:graphicFrame macro="">
      <xdr:nvGraphicFramePr>
        <xdr:cNvPr id="18" name="Grafiek 17">
          <a:extLst>
            <a:ext uri="{FF2B5EF4-FFF2-40B4-BE49-F238E27FC236}">
              <a16:creationId xmlns:a16="http://schemas.microsoft.com/office/drawing/2014/main" id="{00000000-0008-0000-1C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485775</xdr:colOff>
      <xdr:row>26</xdr:row>
      <xdr:rowOff>85725</xdr:rowOff>
    </xdr:from>
    <xdr:to>
      <xdr:col>7</xdr:col>
      <xdr:colOff>200024</xdr:colOff>
      <xdr:row>34</xdr:row>
      <xdr:rowOff>123825</xdr:rowOff>
    </xdr:to>
    <xdr:graphicFrame macro="">
      <xdr:nvGraphicFramePr>
        <xdr:cNvPr id="19" name="Grafiek 18">
          <a:extLst>
            <a:ext uri="{FF2B5EF4-FFF2-40B4-BE49-F238E27FC236}">
              <a16:creationId xmlns:a16="http://schemas.microsoft.com/office/drawing/2014/main" id="{00000000-0008-0000-1C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523876</xdr:colOff>
      <xdr:row>75</xdr:row>
      <xdr:rowOff>123824</xdr:rowOff>
    </xdr:from>
    <xdr:to>
      <xdr:col>0</xdr:col>
      <xdr:colOff>1459571</xdr:colOff>
      <xdr:row>80</xdr:row>
      <xdr:rowOff>95249</xdr:rowOff>
    </xdr:to>
    <xdr:pic>
      <xdr:nvPicPr>
        <xdr:cNvPr id="20" name="Afbeelding 19">
          <a:extLst>
            <a:ext uri="{FF2B5EF4-FFF2-40B4-BE49-F238E27FC236}">
              <a16:creationId xmlns:a16="http://schemas.microsoft.com/office/drawing/2014/main" id="{00000000-0008-0000-1C00-000014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23876" y="15078074"/>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1704975</xdr:colOff>
      <xdr:row>75</xdr:row>
      <xdr:rowOff>142875</xdr:rowOff>
    </xdr:from>
    <xdr:to>
      <xdr:col>0</xdr:col>
      <xdr:colOff>2667000</xdr:colOff>
      <xdr:row>80</xdr:row>
      <xdr:rowOff>152400</xdr:rowOff>
    </xdr:to>
    <xdr:pic>
      <xdr:nvPicPr>
        <xdr:cNvPr id="21" name="Afbeelding 20">
          <a:extLst>
            <a:ext uri="{FF2B5EF4-FFF2-40B4-BE49-F238E27FC236}">
              <a16:creationId xmlns:a16="http://schemas.microsoft.com/office/drawing/2014/main" id="{00000000-0008-0000-1C00-000015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04975" y="15097125"/>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2924176</xdr:colOff>
      <xdr:row>75</xdr:row>
      <xdr:rowOff>161926</xdr:rowOff>
    </xdr:from>
    <xdr:to>
      <xdr:col>1</xdr:col>
      <xdr:colOff>895351</xdr:colOff>
      <xdr:row>80</xdr:row>
      <xdr:rowOff>142876</xdr:rowOff>
    </xdr:to>
    <xdr:pic>
      <xdr:nvPicPr>
        <xdr:cNvPr id="23" name="Afbeelding 22">
          <a:extLst>
            <a:ext uri="{FF2B5EF4-FFF2-40B4-BE49-F238E27FC236}">
              <a16:creationId xmlns:a16="http://schemas.microsoft.com/office/drawing/2014/main" id="{00000000-0008-0000-1C00-00001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924176" y="15116176"/>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212612</xdr:colOff>
      <xdr:row>0</xdr:row>
      <xdr:rowOff>0</xdr:rowOff>
    </xdr:from>
    <xdr:to>
      <xdr:col>21</xdr:col>
      <xdr:colOff>307861</xdr:colOff>
      <xdr:row>3</xdr:row>
      <xdr:rowOff>18143</xdr:rowOff>
    </xdr:to>
    <xdr:sp macro="" textlink="">
      <xdr:nvSpPr>
        <xdr:cNvPr id="2" name="Tekstvak 1">
          <a:extLst>
            <a:ext uri="{FF2B5EF4-FFF2-40B4-BE49-F238E27FC236}">
              <a16:creationId xmlns:a16="http://schemas.microsoft.com/office/drawing/2014/main" id="{00000000-0008-0000-0200-000002000000}"/>
            </a:ext>
          </a:extLst>
        </xdr:cNvPr>
        <xdr:cNvSpPr txBox="1"/>
      </xdr:nvSpPr>
      <xdr:spPr>
        <a:xfrm>
          <a:off x="6106206" y="0"/>
          <a:ext cx="7953374" cy="589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3000">
              <a:solidFill>
                <a:schemeClr val="dk1"/>
              </a:solidFill>
              <a:effectLst/>
              <a:latin typeface="+mn-lt"/>
              <a:ea typeface="+mn-ea"/>
              <a:cs typeface="+mn-cs"/>
            </a:rPr>
            <a:t>Nulpunt afval management</a:t>
          </a:r>
          <a:r>
            <a:rPr lang="nl-NL" sz="3000" baseline="0">
              <a:solidFill>
                <a:schemeClr val="dk1"/>
              </a:solidFill>
              <a:effectLst/>
              <a:latin typeface="+mn-lt"/>
              <a:ea typeface="+mn-ea"/>
              <a:cs typeface="+mn-cs"/>
            </a:rPr>
            <a:t> </a:t>
          </a:r>
          <a:r>
            <a:rPr lang="nl-NL" sz="3000">
              <a:solidFill>
                <a:schemeClr val="dk1"/>
              </a:solidFill>
              <a:effectLst/>
              <a:latin typeface="+mn-lt"/>
              <a:ea typeface="+mn-ea"/>
              <a:cs typeface="+mn-cs"/>
            </a:rPr>
            <a:t>-</a:t>
          </a:r>
          <a:r>
            <a:rPr lang="nl-NL" sz="3000">
              <a:solidFill>
                <a:srgbClr val="FF0000"/>
              </a:solidFill>
              <a:effectLst/>
              <a:latin typeface="+mn-lt"/>
              <a:ea typeface="+mn-ea"/>
              <a:cs typeface="+mn-cs"/>
            </a:rPr>
            <a:t>Rotterdam</a:t>
          </a:r>
          <a:r>
            <a:rPr lang="nl-NL" sz="3000">
              <a:solidFill>
                <a:schemeClr val="dk1"/>
              </a:solidFill>
              <a:effectLst/>
              <a:latin typeface="+mn-lt"/>
              <a:ea typeface="+mn-ea"/>
              <a:cs typeface="+mn-cs"/>
            </a:rPr>
            <a:t>-2011</a:t>
          </a:r>
          <a:endParaRPr lang="nl-NL" sz="3000"/>
        </a:p>
      </xdr:txBody>
    </xdr:sp>
    <xdr:clientData/>
  </xdr:twoCellAnchor>
  <xdr:twoCellAnchor>
    <xdr:from>
      <xdr:col>0</xdr:col>
      <xdr:colOff>382513</xdr:colOff>
      <xdr:row>43</xdr:row>
      <xdr:rowOff>10583</xdr:rowOff>
    </xdr:from>
    <xdr:to>
      <xdr:col>2</xdr:col>
      <xdr:colOff>560917</xdr:colOff>
      <xdr:row>45</xdr:row>
      <xdr:rowOff>50443</xdr:rowOff>
    </xdr:to>
    <xdr:sp macro="" textlink="">
      <xdr:nvSpPr>
        <xdr:cNvPr id="3" name="Afgeronde rechthoek 2">
          <a:extLst>
            <a:ext uri="{FF2B5EF4-FFF2-40B4-BE49-F238E27FC236}">
              <a16:creationId xmlns:a16="http://schemas.microsoft.com/office/drawing/2014/main" id="{00000000-0008-0000-0200-000003000000}"/>
            </a:ext>
          </a:extLst>
        </xdr:cNvPr>
        <xdr:cNvSpPr/>
      </xdr:nvSpPr>
      <xdr:spPr>
        <a:xfrm>
          <a:off x="382513" y="8202083"/>
          <a:ext cx="1490737" cy="42086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433917</xdr:colOff>
      <xdr:row>43</xdr:row>
      <xdr:rowOff>42334</xdr:rowOff>
    </xdr:from>
    <xdr:to>
      <xdr:col>3</xdr:col>
      <xdr:colOff>0</xdr:colOff>
      <xdr:row>45</xdr:row>
      <xdr:rowOff>68036</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433917" y="8356298"/>
          <a:ext cx="1525512" cy="406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0</xdr:col>
      <xdr:colOff>412751</xdr:colOff>
      <xdr:row>37</xdr:row>
      <xdr:rowOff>179917</xdr:rowOff>
    </xdr:from>
    <xdr:to>
      <xdr:col>2</xdr:col>
      <xdr:colOff>596902</xdr:colOff>
      <xdr:row>41</xdr:row>
      <xdr:rowOff>44093</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a:xfrm>
          <a:off x="412751" y="7228417"/>
          <a:ext cx="1496484" cy="626176"/>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412749</xdr:colOff>
      <xdr:row>38</xdr:row>
      <xdr:rowOff>31750</xdr:rowOff>
    </xdr:from>
    <xdr:to>
      <xdr:col>3</xdr:col>
      <xdr:colOff>95250</xdr:colOff>
      <xdr:row>41</xdr:row>
      <xdr:rowOff>52917</xdr:rowOff>
    </xdr:to>
    <xdr:sp macro="" textlink="">
      <xdr:nvSpPr>
        <xdr:cNvPr id="6" name="Tekstvak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412749" y="7270750"/>
          <a:ext cx="1651001" cy="59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rPr>
            <a:t>Terug naar afval dashboard</a:t>
          </a:r>
        </a:p>
      </xdr:txBody>
    </xdr:sp>
    <xdr:clientData/>
  </xdr:twoCellAnchor>
  <xdr:twoCellAnchor>
    <xdr:from>
      <xdr:col>6</xdr:col>
      <xdr:colOff>312964</xdr:colOff>
      <xdr:row>6</xdr:row>
      <xdr:rowOff>122465</xdr:rowOff>
    </xdr:from>
    <xdr:to>
      <xdr:col>14</xdr:col>
      <xdr:colOff>136071</xdr:colOff>
      <xdr:row>47</xdr:row>
      <xdr:rowOff>163286</xdr:rowOff>
    </xdr:to>
    <xdr:graphicFrame macro="">
      <xdr:nvGraphicFramePr>
        <xdr:cNvPr id="7" name="Grafiek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633412</xdr:colOff>
      <xdr:row>83</xdr:row>
      <xdr:rowOff>180974</xdr:rowOff>
    </xdr:from>
    <xdr:to>
      <xdr:col>11</xdr:col>
      <xdr:colOff>228600</xdr:colOff>
      <xdr:row>101</xdr:row>
      <xdr:rowOff>133350</xdr:rowOff>
    </xdr:to>
    <xdr:graphicFrame macro="">
      <xdr:nvGraphicFramePr>
        <xdr:cNvPr id="2" name="Grafiek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157162</xdr:colOff>
      <xdr:row>106</xdr:row>
      <xdr:rowOff>142875</xdr:rowOff>
    </xdr:from>
    <xdr:to>
      <xdr:col>12</xdr:col>
      <xdr:colOff>347662</xdr:colOff>
      <xdr:row>121</xdr:row>
      <xdr:rowOff>28575</xdr:rowOff>
    </xdr:to>
    <xdr:graphicFrame macro="">
      <xdr:nvGraphicFramePr>
        <xdr:cNvPr id="3" name="Grafiek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66675</xdr:colOff>
      <xdr:row>43</xdr:row>
      <xdr:rowOff>85725</xdr:rowOff>
    </xdr:from>
    <xdr:to>
      <xdr:col>13</xdr:col>
      <xdr:colOff>342900</xdr:colOff>
      <xdr:row>69</xdr:row>
      <xdr:rowOff>161925</xdr:rowOff>
    </xdr:to>
    <xdr:graphicFrame macro="">
      <xdr:nvGraphicFramePr>
        <xdr:cNvPr id="4" name="Grafiek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xdr:col>
      <xdr:colOff>28575</xdr:colOff>
      <xdr:row>10</xdr:row>
      <xdr:rowOff>0</xdr:rowOff>
    </xdr:from>
    <xdr:to>
      <xdr:col>11</xdr:col>
      <xdr:colOff>333375</xdr:colOff>
      <xdr:row>23</xdr:row>
      <xdr:rowOff>57150</xdr:rowOff>
    </xdr:to>
    <xdr:graphicFrame macro="">
      <xdr:nvGraphicFramePr>
        <xdr:cNvPr id="4" name="Grafiek 3">
          <a:extLst>
            <a:ext uri="{FF2B5EF4-FFF2-40B4-BE49-F238E27FC236}">
              <a16:creationId xmlns:a16="http://schemas.microsoft.com/office/drawing/2014/main" id="{00000000-0008-0000-1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9526</xdr:colOff>
      <xdr:row>2</xdr:row>
      <xdr:rowOff>9525</xdr:rowOff>
    </xdr:from>
    <xdr:to>
      <xdr:col>6</xdr:col>
      <xdr:colOff>600076</xdr:colOff>
      <xdr:row>20</xdr:row>
      <xdr:rowOff>152400</xdr:rowOff>
    </xdr:to>
    <xdr:sp macro="" textlink="">
      <xdr:nvSpPr>
        <xdr:cNvPr id="5" name="Tekstvak 4">
          <a:extLst>
            <a:ext uri="{FF2B5EF4-FFF2-40B4-BE49-F238E27FC236}">
              <a16:creationId xmlns:a16="http://schemas.microsoft.com/office/drawing/2014/main" id="{00000000-0008-0000-1F00-000005000000}"/>
            </a:ext>
          </a:extLst>
        </xdr:cNvPr>
        <xdr:cNvSpPr txBox="1"/>
      </xdr:nvSpPr>
      <xdr:spPr>
        <a:xfrm>
          <a:off x="9526" y="390525"/>
          <a:ext cx="7353300" cy="35718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a:effectLst/>
          </a:endParaRPr>
        </a:p>
        <a:p>
          <a:r>
            <a:rPr lang="nl-NL" sz="1100" b="0" i="0" baseline="0">
              <a:solidFill>
                <a:schemeClr val="dk1"/>
              </a:solidFill>
              <a:effectLst/>
              <a:latin typeface="+mn-lt"/>
              <a:ea typeface="+mn-ea"/>
              <a:cs typeface="+mn-cs"/>
            </a:rPr>
            <a:t>		Bij de monitoring van afval wordt er een groene smiley toegekend bij een 			percentage ongesorteerdr estafval van 40% of minder.</a:t>
          </a:r>
          <a:endParaRPr lang="nl-NL">
            <a:effectLst/>
          </a:endParaRPr>
        </a:p>
        <a:p>
          <a:r>
            <a:rPr lang="nl-NL" sz="1100">
              <a:solidFill>
                <a:schemeClr val="dk1"/>
              </a:solidFill>
              <a:effectLst/>
              <a:latin typeface="+mn-lt"/>
              <a:ea typeface="+mn-ea"/>
              <a:cs typeface="+mn-cs"/>
            </a:rPr>
            <a:t>		</a:t>
          </a: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Bij de monitoring van afval wordt er een gele smiley toegekend</a:t>
          </a:r>
          <a:r>
            <a:rPr lang="nl-NL" sz="1100" baseline="0">
              <a:solidFill>
                <a:schemeClr val="dk1"/>
              </a:solidFill>
              <a:effectLst/>
              <a:latin typeface="+mn-lt"/>
              <a:ea typeface="+mn-ea"/>
              <a:cs typeface="+mn-cs"/>
            </a:rPr>
            <a:t> bij een </a:t>
          </a:r>
          <a:endParaRPr lang="nl-NL">
            <a:effectLst/>
          </a:endParaRPr>
        </a:p>
        <a:p>
          <a:r>
            <a:rPr lang="nl-NL" sz="1100" baseline="0">
              <a:solidFill>
                <a:schemeClr val="dk1"/>
              </a:solidFill>
              <a:effectLst/>
              <a:latin typeface="+mn-lt"/>
              <a:ea typeface="+mn-ea"/>
              <a:cs typeface="+mn-cs"/>
            </a:rPr>
            <a:t>		percentage ongesorteerd restafval van 41% tot 67%</a:t>
          </a:r>
          <a:endParaRPr lang="nl-NL">
            <a:effectLst/>
          </a:endParaRPr>
        </a:p>
        <a:p>
          <a:r>
            <a:rPr lang="nl-NL" sz="1100" baseline="0">
              <a:solidFill>
                <a:schemeClr val="dk1"/>
              </a:solidFill>
              <a:effectLst/>
              <a:latin typeface="+mn-lt"/>
              <a:ea typeface="+mn-ea"/>
              <a:cs typeface="+mn-cs"/>
            </a:rPr>
            <a:t>		</a:t>
          </a: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r>
            <a:rPr lang="nl-NL" sz="1100" baseline="0">
              <a:solidFill>
                <a:schemeClr val="dk1"/>
              </a:solidFill>
              <a:effectLst/>
              <a:latin typeface="+mn-lt"/>
              <a:ea typeface="+mn-ea"/>
              <a:cs typeface="+mn-cs"/>
            </a:rPr>
            <a:t>		</a:t>
          </a:r>
        </a:p>
        <a:p>
          <a:r>
            <a:rPr lang="nl-NL" sz="1100" baseline="0">
              <a:solidFill>
                <a:schemeClr val="dk1"/>
              </a:solidFill>
              <a:effectLst/>
              <a:latin typeface="+mn-lt"/>
              <a:ea typeface="+mn-ea"/>
              <a:cs typeface="+mn-cs"/>
            </a:rPr>
            <a:t>		Bij de monitoring van afval wordt er een rode smiley toegekend bij een</a:t>
          </a:r>
          <a:endParaRPr lang="nl-NL">
            <a:effectLst/>
          </a:endParaRPr>
        </a:p>
        <a:p>
          <a:r>
            <a:rPr lang="nl-NL" sz="1100" baseline="0">
              <a:solidFill>
                <a:schemeClr val="dk1"/>
              </a:solidFill>
              <a:effectLst/>
              <a:latin typeface="+mn-lt"/>
              <a:ea typeface="+mn-ea"/>
              <a:cs typeface="+mn-cs"/>
            </a:rPr>
            <a:t>		percentage ongesorteerd restafval van  67% tot en met  100%	</a:t>
          </a:r>
          <a:endParaRPr lang="nl-NL">
            <a:effectLst/>
          </a:endParaRPr>
        </a:p>
        <a:p>
          <a:endParaRPr lang="nl-NL" sz="1100"/>
        </a:p>
      </xdr:txBody>
    </xdr:sp>
    <xdr:clientData/>
  </xdr:twoCellAnchor>
  <xdr:twoCellAnchor editAs="oneCell">
    <xdr:from>
      <xdr:col>0</xdr:col>
      <xdr:colOff>628651</xdr:colOff>
      <xdr:row>8</xdr:row>
      <xdr:rowOff>104776</xdr:rowOff>
    </xdr:from>
    <xdr:to>
      <xdr:col>1</xdr:col>
      <xdr:colOff>485776</xdr:colOff>
      <xdr:row>13</xdr:row>
      <xdr:rowOff>123826</xdr:rowOff>
    </xdr:to>
    <xdr:pic>
      <xdr:nvPicPr>
        <xdr:cNvPr id="2" name="Afbeelding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1" y="1628776"/>
          <a:ext cx="971550" cy="9715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609601</xdr:colOff>
      <xdr:row>14</xdr:row>
      <xdr:rowOff>95251</xdr:rowOff>
    </xdr:from>
    <xdr:to>
      <xdr:col>1</xdr:col>
      <xdr:colOff>504826</xdr:colOff>
      <xdr:row>19</xdr:row>
      <xdr:rowOff>152401</xdr:rowOff>
    </xdr:to>
    <xdr:pic>
      <xdr:nvPicPr>
        <xdr:cNvPr id="3" name="Afbeelding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1" y="2762251"/>
          <a:ext cx="1009650" cy="10096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581026</xdr:colOff>
      <xdr:row>2</xdr:row>
      <xdr:rowOff>47626</xdr:rowOff>
    </xdr:from>
    <xdr:to>
      <xdr:col>1</xdr:col>
      <xdr:colOff>476251</xdr:colOff>
      <xdr:row>7</xdr:row>
      <xdr:rowOff>92076</xdr:rowOff>
    </xdr:to>
    <xdr:pic>
      <xdr:nvPicPr>
        <xdr:cNvPr id="4" name="Afbeelding 3">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6" y="428626"/>
          <a:ext cx="1009650" cy="9969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xdr:row>
      <xdr:rowOff>190499</xdr:rowOff>
    </xdr:from>
    <xdr:to>
      <xdr:col>6</xdr:col>
      <xdr:colOff>600075</xdr:colOff>
      <xdr:row>62</xdr:row>
      <xdr:rowOff>38100</xdr:rowOff>
    </xdr:to>
    <xdr:sp macro="" textlink="">
      <xdr:nvSpPr>
        <xdr:cNvPr id="6" name="Tekstvak 5">
          <a:extLst>
            <a:ext uri="{FF2B5EF4-FFF2-40B4-BE49-F238E27FC236}">
              <a16:creationId xmlns:a16="http://schemas.microsoft.com/office/drawing/2014/main" id="{00000000-0008-0000-1F00-000006000000}"/>
            </a:ext>
          </a:extLst>
        </xdr:cNvPr>
        <xdr:cNvSpPr txBox="1"/>
      </xdr:nvSpPr>
      <xdr:spPr>
        <a:xfrm>
          <a:off x="0" y="7277099"/>
          <a:ext cx="7362825" cy="461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dk1"/>
              </a:solidFill>
              <a:effectLst/>
              <a:latin typeface="+mn-lt"/>
              <a:ea typeface="+mn-ea"/>
              <a:cs typeface="+mn-cs"/>
            </a:rPr>
            <a:t>1 boom kan per jaar tussen de 10 en 60 kg co2 opnemen.</a:t>
          </a:r>
        </a:p>
        <a:p>
          <a:r>
            <a:rPr lang="nl-NL" sz="1100">
              <a:solidFill>
                <a:schemeClr val="dk1"/>
              </a:solidFill>
              <a:effectLst/>
              <a:latin typeface="+mn-lt"/>
              <a:ea typeface="+mn-ea"/>
              <a:cs typeface="+mn-cs"/>
            </a:rPr>
            <a:t>Bron: </a:t>
          </a:r>
          <a:r>
            <a:rPr lang="nl-NL" sz="1100" u="sng">
              <a:solidFill>
                <a:schemeClr val="dk1"/>
              </a:solidFill>
              <a:effectLst/>
              <a:latin typeface="+mn-lt"/>
              <a:ea typeface="+mn-ea"/>
              <a:cs typeface="+mn-cs"/>
              <a:hlinkClick xmlns:r="http://schemas.openxmlformats.org/officeDocument/2006/relationships" r:id=""/>
            </a:rPr>
            <a:t>http://www.1miljoenbomen.be/10redenen.aspx</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Gemiddeld</a:t>
          </a:r>
          <a:r>
            <a:rPr lang="nl-NL" sz="1100" baseline="0">
              <a:solidFill>
                <a:schemeClr val="dk1"/>
              </a:solidFill>
              <a:effectLst/>
              <a:latin typeface="+mn-lt"/>
              <a:ea typeface="+mn-ea"/>
              <a:cs typeface="+mn-cs"/>
            </a:rPr>
            <a:t> genomen kan een boom jaarlijks 35 kg CO2 opnemen</a:t>
          </a:r>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Een boom neemt 25m2 in</a:t>
          </a:r>
        </a:p>
        <a:p>
          <a:r>
            <a:rPr lang="nl-NL" sz="1100">
              <a:solidFill>
                <a:schemeClr val="dk1"/>
              </a:solidFill>
              <a:effectLst/>
              <a:latin typeface="+mn-lt"/>
              <a:ea typeface="+mn-ea"/>
              <a:cs typeface="+mn-cs"/>
            </a:rPr>
            <a:t>1 hectare is 10000m2</a:t>
          </a:r>
        </a:p>
        <a:p>
          <a:r>
            <a:rPr lang="nl-NL" sz="1100">
              <a:solidFill>
                <a:schemeClr val="dk1"/>
              </a:solidFill>
              <a:effectLst/>
              <a:latin typeface="+mn-lt"/>
              <a:ea typeface="+mn-ea"/>
              <a:cs typeface="+mn-cs"/>
            </a:rPr>
            <a:t>Op 1 hectare gaan dus 400 bomen</a:t>
          </a:r>
        </a:p>
        <a:p>
          <a:r>
            <a:rPr lang="nl-NL" sz="1100">
              <a:solidFill>
                <a:schemeClr val="dk1"/>
              </a:solidFill>
              <a:effectLst/>
              <a:latin typeface="+mn-lt"/>
              <a:ea typeface="+mn-ea"/>
              <a:cs typeface="+mn-cs"/>
            </a:rPr>
            <a:t>1 hectare staat gelijk aan ongeveer 2 voetbalvelden.</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 </a:t>
          </a:r>
        </a:p>
        <a:p>
          <a:r>
            <a:rPr lang="nl-NL" sz="1100">
              <a:solidFill>
                <a:schemeClr val="dk1"/>
              </a:solidFill>
              <a:effectLst/>
              <a:latin typeface="+mn-lt"/>
              <a:ea typeface="+mn-ea"/>
              <a:cs typeface="+mn-cs"/>
            </a:rPr>
            <a:t>Bron: </a:t>
          </a:r>
          <a:r>
            <a:rPr lang="nl-NL" sz="1100" u="sng">
              <a:solidFill>
                <a:schemeClr val="dk1"/>
              </a:solidFill>
              <a:effectLst/>
              <a:latin typeface="+mn-lt"/>
              <a:ea typeface="+mn-ea"/>
              <a:cs typeface="+mn-cs"/>
              <a:hlinkClick xmlns:r="http://schemas.openxmlformats.org/officeDocument/2006/relationships" r:id=""/>
            </a:rPr>
            <a:t>http://www.wetenschapsforum.nl/index.php?showtopic=106185&amp;st=15</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Bron: </a:t>
          </a:r>
          <a:r>
            <a:rPr lang="nl-NL" sz="1100" u="sng">
              <a:solidFill>
                <a:schemeClr val="dk1"/>
              </a:solidFill>
              <a:effectLst/>
              <a:latin typeface="+mn-lt"/>
              <a:ea typeface="+mn-ea"/>
              <a:cs typeface="+mn-cs"/>
              <a:hlinkClick xmlns:r="http://schemas.openxmlformats.org/officeDocument/2006/relationships" r:id=""/>
            </a:rPr>
            <a:t>http://nl.wikipedia.org/wiki/Voetbalveld</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r>
            <a:rPr lang="nl-NL" sz="1100" u="sng">
              <a:solidFill>
                <a:schemeClr val="dk1"/>
              </a:solidFill>
              <a:effectLst/>
              <a:latin typeface="+mn-lt"/>
              <a:ea typeface="+mn-ea"/>
              <a:cs typeface="+mn-cs"/>
              <a:hlinkClick xmlns:r="http://schemas.openxmlformats.org/officeDocument/2006/relationships" r:id=""/>
            </a:rPr>
            <a:t>http://www.face-thefuture.com/</a:t>
          </a:r>
          <a:endParaRPr lang="nl-NL" sz="1100">
            <a:solidFill>
              <a:schemeClr val="dk1"/>
            </a:solidFill>
            <a:effectLst/>
            <a:latin typeface="+mn-lt"/>
            <a:ea typeface="+mn-ea"/>
            <a:cs typeface="+mn-cs"/>
          </a:endParaRPr>
        </a:p>
        <a:p>
          <a:r>
            <a:rPr lang="nl-NL" sz="1100" u="sng">
              <a:solidFill>
                <a:schemeClr val="dk1"/>
              </a:solidFill>
              <a:effectLst/>
              <a:latin typeface="+mn-lt"/>
              <a:ea typeface="+mn-ea"/>
              <a:cs typeface="+mn-cs"/>
              <a:hlinkClick xmlns:r="http://schemas.openxmlformats.org/officeDocument/2006/relationships" r:id=""/>
            </a:rPr>
            <a:t>http://www.emissierechten.nl/landbouw.html</a:t>
          </a:r>
          <a:endParaRPr lang="nl-NL" sz="1100">
            <a:solidFill>
              <a:schemeClr val="dk1"/>
            </a:solidFill>
            <a:effectLst/>
            <a:latin typeface="+mn-lt"/>
            <a:ea typeface="+mn-ea"/>
            <a:cs typeface="+mn-cs"/>
          </a:endParaRPr>
        </a:p>
        <a:p>
          <a:r>
            <a:rPr lang="nl-NL" sz="1100" u="sng">
              <a:solidFill>
                <a:schemeClr val="dk1"/>
              </a:solidFill>
              <a:effectLst/>
              <a:latin typeface="+mn-lt"/>
              <a:ea typeface="+mn-ea"/>
              <a:cs typeface="+mn-cs"/>
              <a:hlinkClick xmlns:r="http://schemas.openxmlformats.org/officeDocument/2006/relationships" r:id=""/>
            </a:rPr>
            <a:t>http://www.stichtingmilieunet.nl/andersbekekenblog/klimaat/nooit-meer-compenseren.html</a:t>
          </a:r>
          <a:endParaRPr lang="nl-NL" sz="1100">
            <a:solidFill>
              <a:schemeClr val="dk1"/>
            </a:solidFill>
            <a:effectLst/>
            <a:latin typeface="+mn-lt"/>
            <a:ea typeface="+mn-ea"/>
            <a:cs typeface="+mn-cs"/>
          </a:endParaRPr>
        </a:p>
        <a:p>
          <a:r>
            <a:rPr lang="nl-NL" sz="1100"/>
            <a:t>``</a:t>
          </a:r>
        </a:p>
      </xdr:txBody>
    </xdr:sp>
    <xdr:clientData/>
  </xdr:twoCellAnchor>
  <xdr:twoCellAnchor>
    <xdr:from>
      <xdr:col>0</xdr:col>
      <xdr:colOff>0</xdr:colOff>
      <xdr:row>63</xdr:row>
      <xdr:rowOff>9525</xdr:rowOff>
    </xdr:from>
    <xdr:to>
      <xdr:col>7</xdr:col>
      <xdr:colOff>0</xdr:colOff>
      <xdr:row>85</xdr:row>
      <xdr:rowOff>38100</xdr:rowOff>
    </xdr:to>
    <xdr:sp macro="" textlink="">
      <xdr:nvSpPr>
        <xdr:cNvPr id="7" name="Tekstvak 6">
          <a:extLst>
            <a:ext uri="{FF2B5EF4-FFF2-40B4-BE49-F238E27FC236}">
              <a16:creationId xmlns:a16="http://schemas.microsoft.com/office/drawing/2014/main" id="{00000000-0008-0000-1F00-000007000000}"/>
            </a:ext>
          </a:extLst>
        </xdr:cNvPr>
        <xdr:cNvSpPr txBox="1"/>
      </xdr:nvSpPr>
      <xdr:spPr>
        <a:xfrm>
          <a:off x="0" y="12049125"/>
          <a:ext cx="7372350" cy="421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a:effectLst/>
          </a:endParaRPr>
        </a:p>
        <a:p>
          <a:r>
            <a:rPr lang="nl-NL" sz="1100">
              <a:solidFill>
                <a:schemeClr val="dk1"/>
              </a:solidFill>
              <a:effectLst/>
              <a:latin typeface="+mn-lt"/>
              <a:ea typeface="+mn-ea"/>
              <a:cs typeface="+mn-cs"/>
            </a:rPr>
            <a:t>		</a:t>
          </a:r>
          <a:r>
            <a:rPr lang="nl-NL" sz="1100" b="0" i="0" baseline="0">
              <a:solidFill>
                <a:schemeClr val="dk1"/>
              </a:solidFill>
              <a:effectLst/>
              <a:latin typeface="+mn-lt"/>
              <a:ea typeface="+mn-ea"/>
              <a:cs typeface="+mn-cs"/>
            </a:rPr>
            <a:t>Bij de monitoring van CO2 wordt er een groene smiley toegekend bij een 			percentage CO2 reductie van 5% per FTE of hoger.</a:t>
          </a:r>
          <a:endParaRPr lang="nl-NL">
            <a:effectLst/>
          </a:endParaRPr>
        </a:p>
        <a:p>
          <a:r>
            <a:rPr lang="nl-NL" sz="1100">
              <a:solidFill>
                <a:schemeClr val="dk1"/>
              </a:solidFill>
              <a:effectLst/>
              <a:latin typeface="+mn-lt"/>
              <a:ea typeface="+mn-ea"/>
              <a:cs typeface="+mn-cs"/>
            </a:rPr>
            <a:t>		</a:t>
          </a: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Bij de monitoring van CO2 wordt er een gele smiley toegekend</a:t>
          </a:r>
          <a:r>
            <a:rPr lang="nl-NL" sz="1100" baseline="0">
              <a:solidFill>
                <a:schemeClr val="dk1"/>
              </a:solidFill>
              <a:effectLst/>
              <a:latin typeface="+mn-lt"/>
              <a:ea typeface="+mn-ea"/>
              <a:cs typeface="+mn-cs"/>
            </a:rPr>
            <a:t> bij een </a:t>
          </a:r>
          <a:endParaRPr lang="nl-NL">
            <a:effectLst/>
          </a:endParaRPr>
        </a:p>
        <a:p>
          <a:r>
            <a:rPr lang="nl-NL" sz="1100" baseline="0">
              <a:solidFill>
                <a:schemeClr val="dk1"/>
              </a:solidFill>
              <a:effectLst/>
              <a:latin typeface="+mn-lt"/>
              <a:ea typeface="+mn-ea"/>
              <a:cs typeface="+mn-cs"/>
            </a:rPr>
            <a:t>		percentage </a:t>
          </a:r>
          <a:r>
            <a:rPr lang="nl-NL" sz="1100" b="0" i="0" baseline="0">
              <a:solidFill>
                <a:schemeClr val="dk1"/>
              </a:solidFill>
              <a:effectLst/>
              <a:latin typeface="+mn-lt"/>
              <a:ea typeface="+mn-ea"/>
              <a:cs typeface="+mn-cs"/>
            </a:rPr>
            <a:t>CO2 reductie lager als 5%</a:t>
          </a:r>
          <a:r>
            <a:rPr lang="nl-NL" sz="1100" baseline="0">
              <a:solidFill>
                <a:schemeClr val="dk1"/>
              </a:solidFill>
              <a:effectLst/>
              <a:latin typeface="+mn-lt"/>
              <a:ea typeface="+mn-ea"/>
              <a:cs typeface="+mn-cs"/>
            </a:rPr>
            <a:t>		</a:t>
          </a:r>
          <a:endParaRPr lang="nl-NL">
            <a:effectLst/>
          </a:endParaRPr>
        </a:p>
        <a:p>
          <a:r>
            <a:rPr lang="nl-NL" sz="1100" baseline="0">
              <a:solidFill>
                <a:schemeClr val="dk1"/>
              </a:solidFill>
              <a:effectLst/>
              <a:latin typeface="+mn-lt"/>
              <a:ea typeface="+mn-ea"/>
              <a:cs typeface="+mn-cs"/>
            </a:rPr>
            <a:t>		</a:t>
          </a:r>
          <a:endParaRPr lang="nl-NL">
            <a:effectLst/>
          </a:endParaRPr>
        </a:p>
        <a:p>
          <a:r>
            <a:rPr lang="nl-NL" sz="1100" baseline="0">
              <a:solidFill>
                <a:schemeClr val="dk1"/>
              </a:solidFill>
              <a:effectLst/>
              <a:latin typeface="+mn-lt"/>
              <a:ea typeface="+mn-ea"/>
              <a:cs typeface="+mn-cs"/>
            </a:rPr>
            <a:t>	</a:t>
          </a: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r>
            <a:rPr lang="nl-NL" sz="1100" baseline="0">
              <a:solidFill>
                <a:schemeClr val="dk1"/>
              </a:solidFill>
              <a:effectLst/>
              <a:latin typeface="+mn-lt"/>
              <a:ea typeface="+mn-ea"/>
              <a:cs typeface="+mn-cs"/>
            </a:rPr>
            <a:t>	</a:t>
          </a:r>
        </a:p>
        <a:p>
          <a:r>
            <a:rPr lang="nl-NL" sz="1100" baseline="0">
              <a:solidFill>
                <a:schemeClr val="dk1"/>
              </a:solidFill>
              <a:effectLst/>
              <a:latin typeface="+mn-lt"/>
              <a:ea typeface="+mn-ea"/>
              <a:cs typeface="+mn-cs"/>
            </a:rPr>
            <a:t>		Bij de monitoring van CO2 wordt er een rode smiley toegekend bij  een 			verhoging van ton CO2 per FTE ten opzichte vaan referntiejaar 2009 </a:t>
          </a:r>
          <a:endParaRPr lang="nl-NL">
            <a:effectLst/>
          </a:endParaRPr>
        </a:p>
        <a:p>
          <a:endParaRPr lang="nl-NL" sz="1100"/>
        </a:p>
      </xdr:txBody>
    </xdr:sp>
    <xdr:clientData/>
  </xdr:twoCellAnchor>
  <xdr:twoCellAnchor editAs="oneCell">
    <xdr:from>
      <xdr:col>0</xdr:col>
      <xdr:colOff>542925</xdr:colOff>
      <xdr:row>70</xdr:row>
      <xdr:rowOff>66675</xdr:rowOff>
    </xdr:from>
    <xdr:to>
      <xdr:col>1</xdr:col>
      <xdr:colOff>341261</xdr:colOff>
      <xdr:row>75</xdr:row>
      <xdr:rowOff>26936</xdr:rowOff>
    </xdr:to>
    <xdr:pic>
      <xdr:nvPicPr>
        <xdr:cNvPr id="8" name="Afbeelding 7">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13439775"/>
          <a:ext cx="912761" cy="912761"/>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77</xdr:row>
      <xdr:rowOff>123825</xdr:rowOff>
    </xdr:from>
    <xdr:to>
      <xdr:col>1</xdr:col>
      <xdr:colOff>319906</xdr:colOff>
      <xdr:row>82</xdr:row>
      <xdr:rowOff>119881</xdr:rowOff>
    </xdr:to>
    <xdr:pic>
      <xdr:nvPicPr>
        <xdr:cNvPr id="9" name="Afbeelding 8">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4830425"/>
          <a:ext cx="948556" cy="948556"/>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21</xdr:row>
      <xdr:rowOff>180975</xdr:rowOff>
    </xdr:from>
    <xdr:to>
      <xdr:col>7</xdr:col>
      <xdr:colOff>0</xdr:colOff>
      <xdr:row>29</xdr:row>
      <xdr:rowOff>171450</xdr:rowOff>
    </xdr:to>
    <xdr:sp macro="" textlink="">
      <xdr:nvSpPr>
        <xdr:cNvPr id="11" name="Tekstvak 10">
          <a:extLst>
            <a:ext uri="{FF2B5EF4-FFF2-40B4-BE49-F238E27FC236}">
              <a16:creationId xmlns:a16="http://schemas.microsoft.com/office/drawing/2014/main" id="{00000000-0008-0000-1F00-00000B000000}"/>
            </a:ext>
          </a:extLst>
        </xdr:cNvPr>
        <xdr:cNvSpPr txBox="1"/>
      </xdr:nvSpPr>
      <xdr:spPr>
        <a:xfrm>
          <a:off x="0" y="4181475"/>
          <a:ext cx="7372350" cy="151447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aseline="0"/>
            <a:t>De informatie die gebruikt is in het dashboard op het gebied van CO2 reductie door afval scheiding is afkomstig uit de afvalwijzer van Shanks afvalverwerking.</a:t>
          </a:r>
        </a:p>
        <a:p>
          <a:r>
            <a:rPr lang="nl-NL" sz="1100" baseline="0"/>
            <a:t>Shanks is de afval verwerker waar Dura Vermeer mee samenwerkt.</a:t>
          </a:r>
        </a:p>
        <a:p>
          <a:r>
            <a:rPr lang="nl-NL" sz="1100" baseline="0"/>
            <a:t>Shanks is initiatief nemer van de afvalwijzer, shanks heeft de informatie uit de tool laten berekenen door onafhankelijk ingenieursbureau </a:t>
          </a:r>
          <a:r>
            <a:rPr lang="nl-NL" sz="1100" u="sng" baseline="0">
              <a:solidFill>
                <a:schemeClr val="tx2">
                  <a:lumMod val="60000"/>
                  <a:lumOff val="40000"/>
                </a:schemeClr>
              </a:solidFill>
            </a:rPr>
            <a:t>Royal Haskoning.</a:t>
          </a:r>
        </a:p>
        <a:p>
          <a:endParaRPr lang="nl-NL" sz="1100" u="sng" baseline="0">
            <a:solidFill>
              <a:schemeClr val="tx2">
                <a:lumMod val="60000"/>
                <a:lumOff val="40000"/>
              </a:schemeClr>
            </a:solidFill>
          </a:endParaRPr>
        </a:p>
        <a:p>
          <a:r>
            <a:rPr lang="nl-NL" sz="1100" b="0" u="none" baseline="0">
              <a:solidFill>
                <a:sysClr val="windowText" lastClr="000000"/>
              </a:solidFill>
            </a:rPr>
            <a:t>De website van de berekeningstool is: </a:t>
          </a:r>
        </a:p>
        <a:p>
          <a:r>
            <a:rPr lang="nl-NL" sz="1100" b="0" u="sng" baseline="0">
              <a:solidFill>
                <a:sysClr val="windowText" lastClr="000000"/>
              </a:solidFill>
            </a:rPr>
            <a:t>www.afvalwijzer.nl/web/show </a:t>
          </a:r>
        </a:p>
        <a:p>
          <a:endParaRPr lang="nl-NL" sz="1100" b="0" u="sng" baseline="0">
            <a:solidFill>
              <a:sysClr val="windowText" lastClr="000000"/>
            </a:solidFill>
          </a:endParaRPr>
        </a:p>
        <a:p>
          <a:endParaRPr lang="nl-NL" sz="1100" b="0" u="none" baseline="0">
            <a:solidFill>
              <a:sysClr val="windowText" lastClr="000000"/>
            </a:solidFill>
          </a:endParaRPr>
        </a:p>
      </xdr:txBody>
    </xdr:sp>
    <xdr:clientData/>
  </xdr:twoCellAnchor>
  <xdr:twoCellAnchor editAs="oneCell">
    <xdr:from>
      <xdr:col>0</xdr:col>
      <xdr:colOff>466725</xdr:colOff>
      <xdr:row>63</xdr:row>
      <xdr:rowOff>57150</xdr:rowOff>
    </xdr:from>
    <xdr:to>
      <xdr:col>1</xdr:col>
      <xdr:colOff>300856</xdr:colOff>
      <xdr:row>68</xdr:row>
      <xdr:rowOff>41274</xdr:rowOff>
    </xdr:to>
    <xdr:pic>
      <xdr:nvPicPr>
        <xdr:cNvPr id="10" name="Afbeelding 9">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12096750"/>
          <a:ext cx="948556" cy="93662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0</xdr:row>
      <xdr:rowOff>9526</xdr:rowOff>
    </xdr:from>
    <xdr:to>
      <xdr:col>3</xdr:col>
      <xdr:colOff>828675</xdr:colOff>
      <xdr:row>1</xdr:row>
      <xdr:rowOff>142876</xdr:rowOff>
    </xdr:to>
    <xdr:sp macro="" textlink="">
      <xdr:nvSpPr>
        <xdr:cNvPr id="12" name="Afgeronde rechthoek 11">
          <a:extLst>
            <a:ext uri="{FF2B5EF4-FFF2-40B4-BE49-F238E27FC236}">
              <a16:creationId xmlns:a16="http://schemas.microsoft.com/office/drawing/2014/main" id="{00000000-0008-0000-1F00-00000C000000}"/>
            </a:ext>
          </a:extLst>
        </xdr:cNvPr>
        <xdr:cNvSpPr/>
      </xdr:nvSpPr>
      <xdr:spPr>
        <a:xfrm>
          <a:off x="114300" y="9526"/>
          <a:ext cx="3743325" cy="32385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390524</xdr:colOff>
      <xdr:row>0</xdr:row>
      <xdr:rowOff>19049</xdr:rowOff>
    </xdr:from>
    <xdr:to>
      <xdr:col>3</xdr:col>
      <xdr:colOff>171449</xdr:colOff>
      <xdr:row>1</xdr:row>
      <xdr:rowOff>142874</xdr:rowOff>
    </xdr:to>
    <xdr:sp macro="" textlink="">
      <xdr:nvSpPr>
        <xdr:cNvPr id="13" name="Tekstvak 12">
          <a:hlinkClick xmlns:r="http://schemas.openxmlformats.org/officeDocument/2006/relationships" r:id="rId4"/>
          <a:extLst>
            <a:ext uri="{FF2B5EF4-FFF2-40B4-BE49-F238E27FC236}">
              <a16:creationId xmlns:a16="http://schemas.microsoft.com/office/drawing/2014/main" id="{00000000-0008-0000-1F00-00000D000000}"/>
            </a:ext>
          </a:extLst>
        </xdr:cNvPr>
        <xdr:cNvSpPr txBox="1"/>
      </xdr:nvSpPr>
      <xdr:spPr>
        <a:xfrm>
          <a:off x="390524" y="19049"/>
          <a:ext cx="28098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2000">
              <a:solidFill>
                <a:schemeClr val="bg1"/>
              </a:solidFill>
            </a:rPr>
            <a:t>Terug naar hoofdpagina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347662</xdr:colOff>
      <xdr:row>0</xdr:row>
      <xdr:rowOff>126207</xdr:rowOff>
    </xdr:from>
    <xdr:to>
      <xdr:col>21</xdr:col>
      <xdr:colOff>393925</xdr:colOff>
      <xdr:row>3</xdr:row>
      <xdr:rowOff>144350</xdr:rowOff>
    </xdr:to>
    <xdr:sp macro="" textlink="">
      <xdr:nvSpPr>
        <xdr:cNvPr id="2" name="Tekstvak 1">
          <a:extLst>
            <a:ext uri="{FF2B5EF4-FFF2-40B4-BE49-F238E27FC236}">
              <a16:creationId xmlns:a16="http://schemas.microsoft.com/office/drawing/2014/main" id="{00000000-0008-0000-0300-000002000000}"/>
            </a:ext>
          </a:extLst>
        </xdr:cNvPr>
        <xdr:cNvSpPr txBox="1"/>
      </xdr:nvSpPr>
      <xdr:spPr>
        <a:xfrm>
          <a:off x="6241256" y="126207"/>
          <a:ext cx="7904388" cy="589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3000">
              <a:solidFill>
                <a:schemeClr val="dk1"/>
              </a:solidFill>
              <a:effectLst/>
              <a:latin typeface="+mn-lt"/>
              <a:ea typeface="+mn-ea"/>
              <a:cs typeface="+mn-cs"/>
            </a:rPr>
            <a:t>Huidig afval management</a:t>
          </a:r>
          <a:r>
            <a:rPr lang="nl-NL" sz="3000" baseline="0">
              <a:solidFill>
                <a:schemeClr val="dk1"/>
              </a:solidFill>
              <a:effectLst/>
              <a:latin typeface="+mn-lt"/>
              <a:ea typeface="+mn-ea"/>
              <a:cs typeface="+mn-cs"/>
            </a:rPr>
            <a:t> </a:t>
          </a:r>
          <a:r>
            <a:rPr lang="nl-NL" sz="3000">
              <a:solidFill>
                <a:schemeClr val="dk1"/>
              </a:solidFill>
              <a:effectLst/>
              <a:latin typeface="+mn-lt"/>
              <a:ea typeface="+mn-ea"/>
              <a:cs typeface="+mn-cs"/>
            </a:rPr>
            <a:t>-</a:t>
          </a:r>
          <a:r>
            <a:rPr lang="nl-NL" sz="3000">
              <a:solidFill>
                <a:srgbClr val="FF0000"/>
              </a:solidFill>
              <a:effectLst/>
              <a:latin typeface="+mn-lt"/>
              <a:ea typeface="+mn-ea"/>
              <a:cs typeface="+mn-cs"/>
            </a:rPr>
            <a:t>Rotterdam</a:t>
          </a:r>
          <a:r>
            <a:rPr lang="nl-NL" sz="3000">
              <a:solidFill>
                <a:schemeClr val="dk1"/>
              </a:solidFill>
              <a:effectLst/>
              <a:latin typeface="+mn-lt"/>
              <a:ea typeface="+mn-ea"/>
              <a:cs typeface="+mn-cs"/>
            </a:rPr>
            <a:t>-2012</a:t>
          </a:r>
          <a:endParaRPr lang="nl-NL" sz="3000"/>
        </a:p>
      </xdr:txBody>
    </xdr:sp>
    <xdr:clientData/>
  </xdr:twoCellAnchor>
  <xdr:twoCellAnchor>
    <xdr:from>
      <xdr:col>0</xdr:col>
      <xdr:colOff>447675</xdr:colOff>
      <xdr:row>42</xdr:row>
      <xdr:rowOff>188383</xdr:rowOff>
    </xdr:from>
    <xdr:to>
      <xdr:col>2</xdr:col>
      <xdr:colOff>617915</xdr:colOff>
      <xdr:row>45</xdr:row>
      <xdr:rowOff>37743</xdr:rowOff>
    </xdr:to>
    <xdr:sp macro="" textlink="">
      <xdr:nvSpPr>
        <xdr:cNvPr id="4" name="Afgeronde rechthoek 3">
          <a:extLst>
            <a:ext uri="{FF2B5EF4-FFF2-40B4-BE49-F238E27FC236}">
              <a16:creationId xmlns:a16="http://schemas.microsoft.com/office/drawing/2014/main" id="{00000000-0008-0000-0300-000004000000}"/>
            </a:ext>
          </a:extLst>
        </xdr:cNvPr>
        <xdr:cNvSpPr/>
      </xdr:nvSpPr>
      <xdr:spPr>
        <a:xfrm>
          <a:off x="447675" y="8189383"/>
          <a:ext cx="1484690" cy="42086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466725</xdr:colOff>
      <xdr:row>38</xdr:row>
      <xdr:rowOff>74083</xdr:rowOff>
    </xdr:from>
    <xdr:to>
      <xdr:col>2</xdr:col>
      <xdr:colOff>636965</xdr:colOff>
      <xdr:row>41</xdr:row>
      <xdr:rowOff>142875</xdr:rowOff>
    </xdr:to>
    <xdr:sp macro="" textlink="">
      <xdr:nvSpPr>
        <xdr:cNvPr id="11" name="Afgeronde rechthoek 10">
          <a:extLst>
            <a:ext uri="{FF2B5EF4-FFF2-40B4-BE49-F238E27FC236}">
              <a16:creationId xmlns:a16="http://schemas.microsoft.com/office/drawing/2014/main" id="{00000000-0008-0000-0300-00000B000000}"/>
            </a:ext>
          </a:extLst>
        </xdr:cNvPr>
        <xdr:cNvSpPr/>
      </xdr:nvSpPr>
      <xdr:spPr>
        <a:xfrm>
          <a:off x="466725" y="7313083"/>
          <a:ext cx="1484690" cy="64029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430286</xdr:colOff>
      <xdr:row>38</xdr:row>
      <xdr:rowOff>104775</xdr:rowOff>
    </xdr:from>
    <xdr:to>
      <xdr:col>3</xdr:col>
      <xdr:colOff>100541</xdr:colOff>
      <xdr:row>41</xdr:row>
      <xdr:rowOff>125942</xdr:rowOff>
    </xdr:to>
    <xdr:sp macro="" textlink="">
      <xdr:nvSpPr>
        <xdr:cNvPr id="5" name="Tekstvak 4">
          <a:hlinkClick xmlns:r="http://schemas.openxmlformats.org/officeDocument/2006/relationships" r:id="rId1"/>
          <a:extLst>
            <a:ext uri="{FF2B5EF4-FFF2-40B4-BE49-F238E27FC236}">
              <a16:creationId xmlns:a16="http://schemas.microsoft.com/office/drawing/2014/main" id="{00000000-0008-0000-0300-000005000000}"/>
            </a:ext>
          </a:extLst>
        </xdr:cNvPr>
        <xdr:cNvSpPr txBox="1"/>
      </xdr:nvSpPr>
      <xdr:spPr>
        <a:xfrm>
          <a:off x="430286" y="7343775"/>
          <a:ext cx="1641930" cy="592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rPr>
            <a:t>Terug naar afval dashboard</a:t>
          </a:r>
        </a:p>
      </xdr:txBody>
    </xdr:sp>
    <xdr:clientData/>
  </xdr:twoCellAnchor>
  <xdr:twoCellAnchor>
    <xdr:from>
      <xdr:col>0</xdr:col>
      <xdr:colOff>466724</xdr:colOff>
      <xdr:row>43</xdr:row>
      <xdr:rowOff>57149</xdr:rowOff>
    </xdr:from>
    <xdr:to>
      <xdr:col>2</xdr:col>
      <xdr:colOff>609599</xdr:colOff>
      <xdr:row>44</xdr:row>
      <xdr:rowOff>161924</xdr:rowOff>
    </xdr:to>
    <xdr:sp macro="" textlink="">
      <xdr:nvSpPr>
        <xdr:cNvPr id="12" name="Tekstvak 11">
          <a:hlinkClick xmlns:r="http://schemas.openxmlformats.org/officeDocument/2006/relationships" r:id="rId2"/>
          <a:extLst>
            <a:ext uri="{FF2B5EF4-FFF2-40B4-BE49-F238E27FC236}">
              <a16:creationId xmlns:a16="http://schemas.microsoft.com/office/drawing/2014/main" id="{00000000-0008-0000-0300-00000C000000}"/>
            </a:ext>
          </a:extLst>
        </xdr:cNvPr>
        <xdr:cNvSpPr txBox="1"/>
      </xdr:nvSpPr>
      <xdr:spPr>
        <a:xfrm>
          <a:off x="466724" y="8248649"/>
          <a:ext cx="14573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0</xdr:col>
      <xdr:colOff>488156</xdr:colOff>
      <xdr:row>35</xdr:row>
      <xdr:rowOff>83344</xdr:rowOff>
    </xdr:from>
    <xdr:to>
      <xdr:col>2</xdr:col>
      <xdr:colOff>619125</xdr:colOff>
      <xdr:row>37</xdr:row>
      <xdr:rowOff>119063</xdr:rowOff>
    </xdr:to>
    <xdr:sp macro="" textlink="">
      <xdr:nvSpPr>
        <xdr:cNvPr id="3" name="Afgeronde rechthoek 2">
          <a:extLst>
            <a:ext uri="{FF2B5EF4-FFF2-40B4-BE49-F238E27FC236}">
              <a16:creationId xmlns:a16="http://schemas.microsoft.com/office/drawing/2014/main" id="{00000000-0008-0000-0300-000003000000}"/>
            </a:ext>
          </a:extLst>
        </xdr:cNvPr>
        <xdr:cNvSpPr/>
      </xdr:nvSpPr>
      <xdr:spPr>
        <a:xfrm>
          <a:off x="488156" y="6750844"/>
          <a:ext cx="1440657" cy="416719"/>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607219</xdr:colOff>
      <xdr:row>35</xdr:row>
      <xdr:rowOff>107157</xdr:rowOff>
    </xdr:from>
    <xdr:to>
      <xdr:col>2</xdr:col>
      <xdr:colOff>583406</xdr:colOff>
      <xdr:row>37</xdr:row>
      <xdr:rowOff>11907</xdr:rowOff>
    </xdr:to>
    <xdr:sp macro="" textlink="">
      <xdr:nvSpPr>
        <xdr:cNvPr id="6" name="Tekstvak 5">
          <a:hlinkClick xmlns:r="http://schemas.openxmlformats.org/officeDocument/2006/relationships" r:id="rId3"/>
          <a:extLst>
            <a:ext uri="{FF2B5EF4-FFF2-40B4-BE49-F238E27FC236}">
              <a16:creationId xmlns:a16="http://schemas.microsoft.com/office/drawing/2014/main" id="{00000000-0008-0000-0300-000006000000}"/>
            </a:ext>
          </a:extLst>
        </xdr:cNvPr>
        <xdr:cNvSpPr txBox="1"/>
      </xdr:nvSpPr>
      <xdr:spPr>
        <a:xfrm>
          <a:off x="607219" y="6774657"/>
          <a:ext cx="12858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rPr>
            <a:t>Projecten</a:t>
          </a:r>
        </a:p>
      </xdr:txBody>
    </xdr:sp>
    <xdr:clientData/>
  </xdr:twoCellAnchor>
  <xdr:twoCellAnchor>
    <xdr:from>
      <xdr:col>6</xdr:col>
      <xdr:colOff>333375</xdr:colOff>
      <xdr:row>6</xdr:row>
      <xdr:rowOff>126999</xdr:rowOff>
    </xdr:from>
    <xdr:to>
      <xdr:col>14</xdr:col>
      <xdr:colOff>269875</xdr:colOff>
      <xdr:row>48</xdr:row>
      <xdr:rowOff>142874</xdr:rowOff>
    </xdr:to>
    <xdr:graphicFrame macro="">
      <xdr:nvGraphicFramePr>
        <xdr:cNvPr id="9" name="Grafiek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18</xdr:row>
      <xdr:rowOff>0</xdr:rowOff>
    </xdr:from>
    <xdr:to>
      <xdr:col>16</xdr:col>
      <xdr:colOff>284820</xdr:colOff>
      <xdr:row>22</xdr:row>
      <xdr:rowOff>161925</xdr:rowOff>
    </xdr:to>
    <xdr:pic>
      <xdr:nvPicPr>
        <xdr:cNvPr id="10" name="Afbeelding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763125" y="3571875"/>
          <a:ext cx="935695" cy="9239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530224</xdr:colOff>
      <xdr:row>18</xdr:row>
      <xdr:rowOff>19051</xdr:rowOff>
    </xdr:from>
    <xdr:to>
      <xdr:col>18</xdr:col>
      <xdr:colOff>190499</xdr:colOff>
      <xdr:row>23</xdr:row>
      <xdr:rowOff>28576</xdr:rowOff>
    </xdr:to>
    <xdr:pic>
      <xdr:nvPicPr>
        <xdr:cNvPr id="13" name="Afbeelding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44224" y="3590926"/>
          <a:ext cx="962025" cy="962025"/>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447675</xdr:colOff>
      <xdr:row>18</xdr:row>
      <xdr:rowOff>38102</xdr:rowOff>
    </xdr:from>
    <xdr:to>
      <xdr:col>20</xdr:col>
      <xdr:colOff>79375</xdr:colOff>
      <xdr:row>23</xdr:row>
      <xdr:rowOff>19052</xdr:rowOff>
    </xdr:to>
    <xdr:pic>
      <xdr:nvPicPr>
        <xdr:cNvPr id="14" name="Afbeelding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63425" y="3609977"/>
          <a:ext cx="933450" cy="9334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323850</xdr:colOff>
      <xdr:row>0</xdr:row>
      <xdr:rowOff>28575</xdr:rowOff>
    </xdr:from>
    <xdr:to>
      <xdr:col>21</xdr:col>
      <xdr:colOff>370113</xdr:colOff>
      <xdr:row>3</xdr:row>
      <xdr:rowOff>59531</xdr:rowOff>
    </xdr:to>
    <xdr:sp macro="" textlink="">
      <xdr:nvSpPr>
        <xdr:cNvPr id="2" name="Tekstvak 1">
          <a:extLst>
            <a:ext uri="{FF2B5EF4-FFF2-40B4-BE49-F238E27FC236}">
              <a16:creationId xmlns:a16="http://schemas.microsoft.com/office/drawing/2014/main" id="{00000000-0008-0000-0400-000002000000}"/>
            </a:ext>
          </a:extLst>
        </xdr:cNvPr>
        <xdr:cNvSpPr txBox="1"/>
      </xdr:nvSpPr>
      <xdr:spPr>
        <a:xfrm>
          <a:off x="6217444" y="28575"/>
          <a:ext cx="7904388" cy="60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3000">
              <a:solidFill>
                <a:schemeClr val="dk1"/>
              </a:solidFill>
              <a:effectLst/>
              <a:latin typeface="+mn-lt"/>
              <a:ea typeface="+mn-ea"/>
              <a:cs typeface="+mn-cs"/>
            </a:rPr>
            <a:t>Doelstelling afval management</a:t>
          </a:r>
          <a:r>
            <a:rPr lang="nl-NL" sz="3000" baseline="0">
              <a:solidFill>
                <a:schemeClr val="dk1"/>
              </a:solidFill>
              <a:effectLst/>
              <a:latin typeface="+mn-lt"/>
              <a:ea typeface="+mn-ea"/>
              <a:cs typeface="+mn-cs"/>
            </a:rPr>
            <a:t> </a:t>
          </a:r>
          <a:r>
            <a:rPr lang="nl-NL" sz="3000">
              <a:solidFill>
                <a:schemeClr val="dk1"/>
              </a:solidFill>
              <a:effectLst/>
              <a:latin typeface="+mn-lt"/>
              <a:ea typeface="+mn-ea"/>
              <a:cs typeface="+mn-cs"/>
            </a:rPr>
            <a:t>-</a:t>
          </a:r>
          <a:r>
            <a:rPr lang="nl-NL" sz="3000">
              <a:solidFill>
                <a:srgbClr val="FF0000"/>
              </a:solidFill>
              <a:effectLst/>
              <a:latin typeface="+mn-lt"/>
              <a:ea typeface="+mn-ea"/>
              <a:cs typeface="+mn-cs"/>
            </a:rPr>
            <a:t>Rotterdam</a:t>
          </a:r>
          <a:r>
            <a:rPr lang="nl-NL" sz="3000">
              <a:solidFill>
                <a:schemeClr val="dk1"/>
              </a:solidFill>
              <a:effectLst/>
              <a:latin typeface="+mn-lt"/>
              <a:ea typeface="+mn-ea"/>
              <a:cs typeface="+mn-cs"/>
            </a:rPr>
            <a:t>-</a:t>
          </a:r>
          <a:endParaRPr lang="nl-NL" sz="3000"/>
        </a:p>
      </xdr:txBody>
    </xdr:sp>
    <xdr:clientData/>
  </xdr:twoCellAnchor>
  <xdr:twoCellAnchor>
    <xdr:from>
      <xdr:col>0</xdr:col>
      <xdr:colOff>457200</xdr:colOff>
      <xdr:row>42</xdr:row>
      <xdr:rowOff>180975</xdr:rowOff>
    </xdr:from>
    <xdr:to>
      <xdr:col>2</xdr:col>
      <xdr:colOff>627440</xdr:colOff>
      <xdr:row>45</xdr:row>
      <xdr:rowOff>30335</xdr:rowOff>
    </xdr:to>
    <xdr:sp macro="" textlink="">
      <xdr:nvSpPr>
        <xdr:cNvPr id="3" name="Afgeronde rechthoek 2">
          <a:extLst>
            <a:ext uri="{FF2B5EF4-FFF2-40B4-BE49-F238E27FC236}">
              <a16:creationId xmlns:a16="http://schemas.microsoft.com/office/drawing/2014/main" id="{00000000-0008-0000-0400-000003000000}"/>
            </a:ext>
          </a:extLst>
        </xdr:cNvPr>
        <xdr:cNvSpPr/>
      </xdr:nvSpPr>
      <xdr:spPr>
        <a:xfrm>
          <a:off x="457200" y="8181975"/>
          <a:ext cx="1484690" cy="42086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504825</xdr:colOff>
      <xdr:row>38</xdr:row>
      <xdr:rowOff>9525</xdr:rowOff>
    </xdr:from>
    <xdr:to>
      <xdr:col>3</xdr:col>
      <xdr:colOff>66675</xdr:colOff>
      <xdr:row>41</xdr:row>
      <xdr:rowOff>95250</xdr:rowOff>
    </xdr:to>
    <xdr:sp macro="" textlink="">
      <xdr:nvSpPr>
        <xdr:cNvPr id="4" name="Afgeronde rechthoek 3">
          <a:extLst>
            <a:ext uri="{FF2B5EF4-FFF2-40B4-BE49-F238E27FC236}">
              <a16:creationId xmlns:a16="http://schemas.microsoft.com/office/drawing/2014/main" id="{00000000-0008-0000-0400-000004000000}"/>
            </a:ext>
          </a:extLst>
        </xdr:cNvPr>
        <xdr:cNvSpPr/>
      </xdr:nvSpPr>
      <xdr:spPr>
        <a:xfrm>
          <a:off x="504825" y="7248525"/>
          <a:ext cx="1533525" cy="6572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485775</xdr:colOff>
      <xdr:row>42</xdr:row>
      <xdr:rowOff>171450</xdr:rowOff>
    </xdr:from>
    <xdr:to>
      <xdr:col>2</xdr:col>
      <xdr:colOff>590550</xdr:colOff>
      <xdr:row>45</xdr:row>
      <xdr:rowOff>28575</xdr:rowOff>
    </xdr:to>
    <xdr:sp macro="" textlink="">
      <xdr:nvSpPr>
        <xdr:cNvPr id="5" name="Tekstvak 4">
          <a:hlinkClick xmlns:r="http://schemas.openxmlformats.org/officeDocument/2006/relationships" r:id="rId1"/>
          <a:extLst>
            <a:ext uri="{FF2B5EF4-FFF2-40B4-BE49-F238E27FC236}">
              <a16:creationId xmlns:a16="http://schemas.microsoft.com/office/drawing/2014/main" id="{00000000-0008-0000-0400-000005000000}"/>
            </a:ext>
          </a:extLst>
        </xdr:cNvPr>
        <xdr:cNvSpPr txBox="1"/>
      </xdr:nvSpPr>
      <xdr:spPr>
        <a:xfrm>
          <a:off x="485775" y="8172450"/>
          <a:ext cx="14192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0</xdr:col>
      <xdr:colOff>533399</xdr:colOff>
      <xdr:row>38</xdr:row>
      <xdr:rowOff>28575</xdr:rowOff>
    </xdr:from>
    <xdr:to>
      <xdr:col>3</xdr:col>
      <xdr:colOff>114299</xdr:colOff>
      <xdr:row>41</xdr:row>
      <xdr:rowOff>66675</xdr:rowOff>
    </xdr:to>
    <xdr:sp macro="" textlink="">
      <xdr:nvSpPr>
        <xdr:cNvPr id="6" name="Tekstvak 5">
          <a:hlinkClick xmlns:r="http://schemas.openxmlformats.org/officeDocument/2006/relationships" r:id="rId2"/>
          <a:extLst>
            <a:ext uri="{FF2B5EF4-FFF2-40B4-BE49-F238E27FC236}">
              <a16:creationId xmlns:a16="http://schemas.microsoft.com/office/drawing/2014/main" id="{00000000-0008-0000-0400-000006000000}"/>
            </a:ext>
          </a:extLst>
        </xdr:cNvPr>
        <xdr:cNvSpPr txBox="1"/>
      </xdr:nvSpPr>
      <xdr:spPr>
        <a:xfrm>
          <a:off x="533399" y="7267575"/>
          <a:ext cx="155257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NL" sz="1600" b="1">
              <a:solidFill>
                <a:schemeClr val="bg1"/>
              </a:solidFill>
              <a:effectLst/>
              <a:latin typeface="+mn-lt"/>
              <a:ea typeface="+mn-ea"/>
              <a:cs typeface="+mn-cs"/>
            </a:rPr>
            <a:t>Terug naar afval dashboard</a:t>
          </a:r>
          <a:endParaRPr lang="nl-NL" sz="1600" b="1">
            <a:solidFill>
              <a:schemeClr val="bg1"/>
            </a:solidFill>
            <a:effectLst/>
          </a:endParaRPr>
        </a:p>
        <a:p>
          <a:endParaRPr lang="nl-NL" sz="1100"/>
        </a:p>
      </xdr:txBody>
    </xdr:sp>
    <xdr:clientData/>
  </xdr:twoCellAnchor>
  <xdr:twoCellAnchor>
    <xdr:from>
      <xdr:col>6</xdr:col>
      <xdr:colOff>285750</xdr:colOff>
      <xdr:row>6</xdr:row>
      <xdr:rowOff>133350</xdr:rowOff>
    </xdr:from>
    <xdr:to>
      <xdr:col>21</xdr:col>
      <xdr:colOff>247650</xdr:colOff>
      <xdr:row>48</xdr:row>
      <xdr:rowOff>114300</xdr:rowOff>
    </xdr:to>
    <xdr:sp macro="" textlink="">
      <xdr:nvSpPr>
        <xdr:cNvPr id="7" name="Tekstvak 6">
          <a:extLst>
            <a:ext uri="{FF2B5EF4-FFF2-40B4-BE49-F238E27FC236}">
              <a16:creationId xmlns:a16="http://schemas.microsoft.com/office/drawing/2014/main" id="{00000000-0008-0000-0400-000007000000}"/>
            </a:ext>
          </a:extLst>
        </xdr:cNvPr>
        <xdr:cNvSpPr txBox="1"/>
      </xdr:nvSpPr>
      <xdr:spPr>
        <a:xfrm>
          <a:off x="4286250" y="1276350"/>
          <a:ext cx="9963150" cy="798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i="0" u="sng" strike="noStrike" baseline="0">
              <a:solidFill>
                <a:schemeClr val="bg1"/>
              </a:solidFill>
              <a:latin typeface="+mn-lt"/>
              <a:ea typeface="+mn-ea"/>
              <a:cs typeface="+mn-cs"/>
            </a:rPr>
            <a:t>KPI Kritische Prestatie Indicator</a:t>
          </a:r>
        </a:p>
        <a:p>
          <a:endParaRPr lang="nl-NL" sz="1800" b="0" i="0" u="none" strike="noStrike" baseline="0">
            <a:solidFill>
              <a:schemeClr val="bg1"/>
            </a:solidFill>
            <a:latin typeface="+mn-lt"/>
            <a:ea typeface="+mn-ea"/>
            <a:cs typeface="+mn-cs"/>
          </a:endParaRPr>
        </a:p>
        <a:p>
          <a:r>
            <a:rPr lang="nl-NL" sz="1800" b="0" i="0" u="none" strike="noStrike" baseline="0">
              <a:solidFill>
                <a:schemeClr val="bg1"/>
              </a:solidFill>
              <a:latin typeface="+mn-lt"/>
              <a:ea typeface="+mn-ea"/>
              <a:cs typeface="+mn-cs"/>
            </a:rPr>
            <a:t>KPI I: Hoeveelheid afval. Dura Vermeer rapporteert het totaal gewicht in</a:t>
          </a:r>
        </a:p>
        <a:p>
          <a:r>
            <a:rPr lang="nl-NL" sz="1800" b="0" i="0" u="none" strike="noStrike" baseline="0">
              <a:solidFill>
                <a:schemeClr val="bg1"/>
              </a:solidFill>
              <a:latin typeface="+mn-lt"/>
              <a:ea typeface="+mn-ea"/>
              <a:cs typeface="+mn-cs"/>
            </a:rPr>
            <a:t>kg van de volgende (mono)stromen; puin/steenachtig materiaal, hout,</a:t>
          </a:r>
        </a:p>
        <a:p>
          <a:r>
            <a:rPr lang="nl-NL" sz="1800" b="0" i="0" u="none" strike="noStrike" baseline="0">
              <a:solidFill>
                <a:schemeClr val="bg1"/>
              </a:solidFill>
              <a:latin typeface="+mn-lt"/>
              <a:ea typeface="+mn-ea"/>
              <a:cs typeface="+mn-cs"/>
            </a:rPr>
            <a:t>metalen, papier/karton, plastic, ongesorteerd restafval (overige).</a:t>
          </a:r>
        </a:p>
        <a:p>
          <a:endParaRPr lang="nl-NL" sz="1800" b="0" i="0" u="none" strike="noStrike" baseline="0">
            <a:solidFill>
              <a:schemeClr val="bg1"/>
            </a:solidFill>
            <a:latin typeface="+mn-lt"/>
            <a:ea typeface="+mn-ea"/>
            <a:cs typeface="+mn-cs"/>
          </a:endParaRPr>
        </a:p>
        <a:p>
          <a:r>
            <a:rPr lang="nl-NL" sz="1800" b="0" i="0" u="none" strike="noStrike" baseline="0">
              <a:solidFill>
                <a:schemeClr val="bg1"/>
              </a:solidFill>
              <a:latin typeface="+mn-lt"/>
              <a:ea typeface="+mn-ea"/>
              <a:cs typeface="+mn-cs"/>
            </a:rPr>
            <a:t>KPI II: Percentage ongesorteerd restafval. Dura Vermeer rapporteert</a:t>
          </a:r>
        </a:p>
        <a:p>
          <a:r>
            <a:rPr lang="nl-NL" sz="1800" b="0" i="0" u="none" strike="noStrike" baseline="0">
              <a:solidFill>
                <a:schemeClr val="bg1"/>
              </a:solidFill>
              <a:latin typeface="+mn-lt"/>
              <a:ea typeface="+mn-ea"/>
              <a:cs typeface="+mn-cs"/>
            </a:rPr>
            <a:t>het percentage ongesorteerd restafval van het totaal afval.</a:t>
          </a:r>
        </a:p>
        <a:p>
          <a:endParaRPr lang="nl-NL" sz="1800" b="0" i="0" u="none" strike="noStrike" baseline="0">
            <a:solidFill>
              <a:schemeClr val="bg1"/>
            </a:solidFill>
            <a:latin typeface="+mn-lt"/>
            <a:ea typeface="+mn-ea"/>
            <a:cs typeface="+mn-cs"/>
          </a:endParaRPr>
        </a:p>
        <a:p>
          <a:r>
            <a:rPr lang="nl-NL" sz="1800" b="1" i="0" u="sng" strike="noStrike" baseline="0">
              <a:solidFill>
                <a:schemeClr val="bg1"/>
              </a:solidFill>
              <a:latin typeface="+mn-lt"/>
              <a:ea typeface="+mn-ea"/>
              <a:cs typeface="+mn-cs"/>
            </a:rPr>
            <a:t>Doelstelling</a:t>
          </a:r>
        </a:p>
        <a:p>
          <a:r>
            <a:rPr lang="nl-NL" sz="1800" b="0" i="0" u="none" strike="noStrike" baseline="0">
              <a:solidFill>
                <a:schemeClr val="bg1"/>
              </a:solidFill>
              <a:latin typeface="+mn-lt"/>
              <a:ea typeface="+mn-ea"/>
              <a:cs typeface="+mn-cs"/>
            </a:rPr>
            <a:t>Dura Vermeer wil de hoeveelheid afval verminderen en het percentage</a:t>
          </a:r>
        </a:p>
        <a:p>
          <a:r>
            <a:rPr lang="nl-NL" sz="1800" b="0" i="0" u="none" strike="noStrike" baseline="0">
              <a:solidFill>
                <a:schemeClr val="bg1"/>
              </a:solidFill>
              <a:latin typeface="+mn-lt"/>
              <a:ea typeface="+mn-ea"/>
              <a:cs typeface="+mn-cs"/>
            </a:rPr>
            <a:t>ongesorteerd afval reduceren naar = 40 % in 2015.</a:t>
          </a:r>
        </a:p>
        <a:p>
          <a:endParaRPr lang="nl-NL" sz="1800" b="0" i="0" u="none" strike="noStrike" baseline="0">
            <a:solidFill>
              <a:schemeClr val="bg1"/>
            </a:solidFill>
            <a:latin typeface="+mn-lt"/>
            <a:ea typeface="+mn-ea"/>
            <a:cs typeface="+mn-cs"/>
          </a:endParaRPr>
        </a:p>
        <a:p>
          <a:r>
            <a:rPr lang="nl-NL" sz="1800" b="0" i="0" u="none" strike="noStrike" baseline="0">
              <a:solidFill>
                <a:schemeClr val="bg1"/>
              </a:solidFill>
              <a:latin typeface="+mn-lt"/>
              <a:ea typeface="+mn-ea"/>
              <a:cs typeface="+mn-cs"/>
            </a:rPr>
            <a:t>		</a:t>
          </a:r>
        </a:p>
        <a:p>
          <a:r>
            <a:rPr lang="nl-NL" sz="1800" b="0" i="0" u="none" strike="noStrike" baseline="0">
              <a:solidFill>
                <a:schemeClr val="bg1"/>
              </a:solidFill>
              <a:latin typeface="+mn-lt"/>
              <a:ea typeface="+mn-ea"/>
              <a:cs typeface="+mn-cs"/>
            </a:rPr>
            <a:t>		Bij de monitoring van afval wordt er een groene smiley toegekend bij een 			percentage ongesorteerdr estafval van 40% of minder.</a:t>
          </a:r>
        </a:p>
        <a:p>
          <a:endParaRPr lang="nl-NL" sz="1800">
            <a:solidFill>
              <a:schemeClr val="bg1"/>
            </a:solidFill>
          </a:endParaRPr>
        </a:p>
        <a:p>
          <a:endParaRPr lang="nl-NL" sz="1800">
            <a:solidFill>
              <a:schemeClr val="bg1"/>
            </a:solidFill>
          </a:endParaRPr>
        </a:p>
        <a:p>
          <a:endParaRPr lang="nl-NL" sz="1800">
            <a:solidFill>
              <a:schemeClr val="bg1"/>
            </a:solidFill>
          </a:endParaRPr>
        </a:p>
        <a:p>
          <a:r>
            <a:rPr lang="nl-NL" sz="1800">
              <a:solidFill>
                <a:schemeClr val="bg1"/>
              </a:solidFill>
            </a:rPr>
            <a:t>		Bij de monitoring van afval wordt er een gele smiley toegekend</a:t>
          </a:r>
          <a:r>
            <a:rPr lang="nl-NL" sz="1800" baseline="0">
              <a:solidFill>
                <a:schemeClr val="bg1"/>
              </a:solidFill>
            </a:rPr>
            <a:t> bij een </a:t>
          </a:r>
        </a:p>
        <a:p>
          <a:r>
            <a:rPr lang="nl-NL" sz="1800" baseline="0">
              <a:solidFill>
                <a:schemeClr val="bg1"/>
              </a:solidFill>
            </a:rPr>
            <a:t>		percentage ongesorteerd restafval van 41% tot 67%</a:t>
          </a:r>
        </a:p>
        <a:p>
          <a:endParaRPr lang="nl-NL" sz="1800" baseline="0">
            <a:solidFill>
              <a:schemeClr val="bg1"/>
            </a:solidFill>
          </a:endParaRPr>
        </a:p>
        <a:p>
          <a:endParaRPr lang="nl-NL" sz="1800" baseline="0">
            <a:solidFill>
              <a:schemeClr val="bg1"/>
            </a:solidFill>
          </a:endParaRPr>
        </a:p>
        <a:p>
          <a:endParaRPr lang="nl-NL" sz="1800" baseline="0">
            <a:solidFill>
              <a:schemeClr val="bg1"/>
            </a:solidFill>
          </a:endParaRPr>
        </a:p>
        <a:p>
          <a:r>
            <a:rPr lang="nl-NL" sz="1800" baseline="0">
              <a:solidFill>
                <a:schemeClr val="bg1"/>
              </a:solidFill>
            </a:rPr>
            <a:t>		Bij de monitoring van afval wordt er een rode smiley toegekend bij een</a:t>
          </a:r>
        </a:p>
        <a:p>
          <a:r>
            <a:rPr lang="nl-NL" sz="1800" baseline="0">
              <a:solidFill>
                <a:schemeClr val="bg1"/>
              </a:solidFill>
            </a:rPr>
            <a:t>		percentage ongesorteerd restafval van  67% tot en met  100%	</a:t>
          </a:r>
          <a:endParaRPr lang="nl-NL" sz="1800">
            <a:solidFill>
              <a:schemeClr val="bg1"/>
            </a:solidFill>
          </a:endParaRPr>
        </a:p>
      </xdr:txBody>
    </xdr:sp>
    <xdr:clientData/>
  </xdr:twoCellAnchor>
  <xdr:twoCellAnchor editAs="oneCell">
    <xdr:from>
      <xdr:col>6</xdr:col>
      <xdr:colOff>485776</xdr:colOff>
      <xdr:row>34</xdr:row>
      <xdr:rowOff>9526</xdr:rowOff>
    </xdr:from>
    <xdr:to>
      <xdr:col>8</xdr:col>
      <xdr:colOff>288806</xdr:colOff>
      <xdr:row>40</xdr:row>
      <xdr:rowOff>3056</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6276" y="6486526"/>
          <a:ext cx="1136530" cy="113653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438151</xdr:colOff>
      <xdr:row>41</xdr:row>
      <xdr:rowOff>76201</xdr:rowOff>
    </xdr:from>
    <xdr:to>
      <xdr:col>8</xdr:col>
      <xdr:colOff>285751</xdr:colOff>
      <xdr:row>47</xdr:row>
      <xdr:rowOff>114301</xdr:rowOff>
    </xdr:to>
    <xdr:pic>
      <xdr:nvPicPr>
        <xdr:cNvPr id="9" name="Afbeelding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38651" y="7886701"/>
          <a:ext cx="1181100" cy="118110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457201</xdr:colOff>
      <xdr:row>26</xdr:row>
      <xdr:rowOff>76200</xdr:rowOff>
    </xdr:from>
    <xdr:to>
      <xdr:col>8</xdr:col>
      <xdr:colOff>304801</xdr:colOff>
      <xdr:row>32</xdr:row>
      <xdr:rowOff>99443</xdr:rowOff>
    </xdr:to>
    <xdr:pic>
      <xdr:nvPicPr>
        <xdr:cNvPr id="10" name="Afbeelding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57701" y="5029200"/>
          <a:ext cx="1181100" cy="1166243"/>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609600</xdr:colOff>
      <xdr:row>0</xdr:row>
      <xdr:rowOff>0</xdr:rowOff>
    </xdr:from>
    <xdr:to>
      <xdr:col>21</xdr:col>
      <xdr:colOff>533400</xdr:colOff>
      <xdr:row>3</xdr:row>
      <xdr:rowOff>114300</xdr:rowOff>
    </xdr:to>
    <xdr:sp macro="" textlink="">
      <xdr:nvSpPr>
        <xdr:cNvPr id="2" name="Tekstvak 1">
          <a:extLst>
            <a:ext uri="{FF2B5EF4-FFF2-40B4-BE49-F238E27FC236}">
              <a16:creationId xmlns:a16="http://schemas.microsoft.com/office/drawing/2014/main" id="{00000000-0008-0000-0500-000002000000}"/>
            </a:ext>
          </a:extLst>
        </xdr:cNvPr>
        <xdr:cNvSpPr txBox="1"/>
      </xdr:nvSpPr>
      <xdr:spPr>
        <a:xfrm>
          <a:off x="7277100" y="0"/>
          <a:ext cx="725805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4000"/>
            <a:t>CO2 dashboard-</a:t>
          </a:r>
          <a:r>
            <a:rPr lang="nl-NL" sz="4000">
              <a:solidFill>
                <a:srgbClr val="FF0000"/>
              </a:solidFill>
            </a:rPr>
            <a:t>Rotterdam</a:t>
          </a:r>
          <a:r>
            <a:rPr lang="nl-NL" sz="4000"/>
            <a:t>-2012</a:t>
          </a:r>
        </a:p>
      </xdr:txBody>
    </xdr:sp>
    <xdr:clientData/>
  </xdr:twoCellAnchor>
  <xdr:twoCellAnchor>
    <xdr:from>
      <xdr:col>6</xdr:col>
      <xdr:colOff>285750</xdr:colOff>
      <xdr:row>8</xdr:row>
      <xdr:rowOff>19050</xdr:rowOff>
    </xdr:from>
    <xdr:to>
      <xdr:col>9</xdr:col>
      <xdr:colOff>95250</xdr:colOff>
      <xdr:row>10</xdr:row>
      <xdr:rowOff>19050</xdr:rowOff>
    </xdr:to>
    <xdr:sp macro="" textlink="">
      <xdr:nvSpPr>
        <xdr:cNvPr id="3" name="Tekstvak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4286250" y="1543050"/>
          <a:ext cx="1809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tx1"/>
              </a:solidFill>
            </a:rPr>
            <a:t>Footprint 2009</a:t>
          </a:r>
        </a:p>
      </xdr:txBody>
    </xdr:sp>
    <xdr:clientData/>
  </xdr:twoCellAnchor>
  <xdr:twoCellAnchor>
    <xdr:from>
      <xdr:col>12</xdr:col>
      <xdr:colOff>133349</xdr:colOff>
      <xdr:row>7</xdr:row>
      <xdr:rowOff>171450</xdr:rowOff>
    </xdr:from>
    <xdr:to>
      <xdr:col>15</xdr:col>
      <xdr:colOff>122463</xdr:colOff>
      <xdr:row>10</xdr:row>
      <xdr:rowOff>38100</xdr:rowOff>
    </xdr:to>
    <xdr:sp macro="" textlink="">
      <xdr:nvSpPr>
        <xdr:cNvPr id="4" name="Tekstvak 3">
          <a:hlinkClick xmlns:r="http://schemas.openxmlformats.org/officeDocument/2006/relationships" r:id="rId2"/>
          <a:extLst>
            <a:ext uri="{FF2B5EF4-FFF2-40B4-BE49-F238E27FC236}">
              <a16:creationId xmlns:a16="http://schemas.microsoft.com/office/drawing/2014/main" id="{00000000-0008-0000-0500-000004000000}"/>
            </a:ext>
          </a:extLst>
        </xdr:cNvPr>
        <xdr:cNvSpPr txBox="1"/>
      </xdr:nvSpPr>
      <xdr:spPr>
        <a:xfrm>
          <a:off x="7971063" y="1504950"/>
          <a:ext cx="1948543"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tx1"/>
              </a:solidFill>
            </a:rPr>
            <a:t>Footprint huidig</a:t>
          </a:r>
        </a:p>
      </xdr:txBody>
    </xdr:sp>
    <xdr:clientData/>
  </xdr:twoCellAnchor>
  <xdr:twoCellAnchor>
    <xdr:from>
      <xdr:col>17</xdr:col>
      <xdr:colOff>304800</xdr:colOff>
      <xdr:row>7</xdr:row>
      <xdr:rowOff>133350</xdr:rowOff>
    </xdr:from>
    <xdr:to>
      <xdr:col>21</xdr:col>
      <xdr:colOff>114300</xdr:colOff>
      <xdr:row>11</xdr:row>
      <xdr:rowOff>95250</xdr:rowOff>
    </xdr:to>
    <xdr:sp macro="" textlink="">
      <xdr:nvSpPr>
        <xdr:cNvPr id="5" name="Tekstvak 4">
          <a:hlinkClick xmlns:r="http://schemas.openxmlformats.org/officeDocument/2006/relationships" r:id="rId3"/>
          <a:extLst>
            <a:ext uri="{FF2B5EF4-FFF2-40B4-BE49-F238E27FC236}">
              <a16:creationId xmlns:a16="http://schemas.microsoft.com/office/drawing/2014/main" id="{00000000-0008-0000-0500-000005000000}"/>
            </a:ext>
          </a:extLst>
        </xdr:cNvPr>
        <xdr:cNvSpPr txBox="1"/>
      </xdr:nvSpPr>
      <xdr:spPr>
        <a:xfrm>
          <a:off x="11639550" y="1466850"/>
          <a:ext cx="24765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800" b="1"/>
            <a:t>Bespaard door reductie maatregelen</a:t>
          </a:r>
        </a:p>
      </xdr:txBody>
    </xdr:sp>
    <xdr:clientData/>
  </xdr:twoCellAnchor>
  <xdr:twoCellAnchor>
    <xdr:from>
      <xdr:col>0</xdr:col>
      <xdr:colOff>211665</xdr:colOff>
      <xdr:row>43</xdr:row>
      <xdr:rowOff>7560</xdr:rowOff>
    </xdr:from>
    <xdr:to>
      <xdr:col>3</xdr:col>
      <xdr:colOff>89201</xdr:colOff>
      <xdr:row>45</xdr:row>
      <xdr:rowOff>48382</xdr:rowOff>
    </xdr:to>
    <xdr:sp macro="" textlink="">
      <xdr:nvSpPr>
        <xdr:cNvPr id="7" name="Afgeronde rechthoek 6">
          <a:extLst>
            <a:ext uri="{FF2B5EF4-FFF2-40B4-BE49-F238E27FC236}">
              <a16:creationId xmlns:a16="http://schemas.microsoft.com/office/drawing/2014/main" id="{00000000-0008-0000-0500-000007000000}"/>
            </a:ext>
          </a:extLst>
        </xdr:cNvPr>
        <xdr:cNvSpPr/>
      </xdr:nvSpPr>
      <xdr:spPr>
        <a:xfrm>
          <a:off x="211665" y="8199060"/>
          <a:ext cx="1846036" cy="4218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377976</xdr:colOff>
      <xdr:row>43</xdr:row>
      <xdr:rowOff>52917</xdr:rowOff>
    </xdr:from>
    <xdr:to>
      <xdr:col>4</xdr:col>
      <xdr:colOff>296333</xdr:colOff>
      <xdr:row>45</xdr:row>
      <xdr:rowOff>25703</xdr:rowOff>
    </xdr:to>
    <xdr:sp macro="" textlink="">
      <xdr:nvSpPr>
        <xdr:cNvPr id="6" name="Tekstvak 5">
          <a:hlinkClick xmlns:r="http://schemas.openxmlformats.org/officeDocument/2006/relationships" r:id="rId4"/>
          <a:extLst>
            <a:ext uri="{FF2B5EF4-FFF2-40B4-BE49-F238E27FC236}">
              <a16:creationId xmlns:a16="http://schemas.microsoft.com/office/drawing/2014/main" id="{00000000-0008-0000-0500-000006000000}"/>
            </a:ext>
          </a:extLst>
        </xdr:cNvPr>
        <xdr:cNvSpPr txBox="1"/>
      </xdr:nvSpPr>
      <xdr:spPr>
        <a:xfrm>
          <a:off x="377976" y="8244417"/>
          <a:ext cx="2543024"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5</xdr:col>
      <xdr:colOff>380999</xdr:colOff>
      <xdr:row>12</xdr:row>
      <xdr:rowOff>163287</xdr:rowOff>
    </xdr:from>
    <xdr:to>
      <xdr:col>10</xdr:col>
      <xdr:colOff>171450</xdr:colOff>
      <xdr:row>45</xdr:row>
      <xdr:rowOff>38101</xdr:rowOff>
    </xdr:to>
    <xdr:graphicFrame macro="">
      <xdr:nvGraphicFramePr>
        <xdr:cNvPr id="9" name="Grafiek 8">
          <a:hlinkClick xmlns:r="http://schemas.openxmlformats.org/officeDocument/2006/relationships" r:id="rId1"/>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540543</xdr:colOff>
      <xdr:row>45</xdr:row>
      <xdr:rowOff>9525</xdr:rowOff>
    </xdr:from>
    <xdr:to>
      <xdr:col>15</xdr:col>
      <xdr:colOff>486996</xdr:colOff>
      <xdr:row>48</xdr:row>
      <xdr:rowOff>41275</xdr:rowOff>
    </xdr:to>
    <xdr:pic>
      <xdr:nvPicPr>
        <xdr:cNvPr id="11" name="Afbeelding 10">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708356" y="8582025"/>
          <a:ext cx="601296" cy="603250"/>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38</xdr:row>
      <xdr:rowOff>114300</xdr:rowOff>
    </xdr:from>
    <xdr:to>
      <xdr:col>3</xdr:col>
      <xdr:colOff>76200</xdr:colOff>
      <xdr:row>41</xdr:row>
      <xdr:rowOff>38100</xdr:rowOff>
    </xdr:to>
    <xdr:sp macro="" textlink="">
      <xdr:nvSpPr>
        <xdr:cNvPr id="8" name="Afgeronde rechthoek 7">
          <a:extLst>
            <a:ext uri="{FF2B5EF4-FFF2-40B4-BE49-F238E27FC236}">
              <a16:creationId xmlns:a16="http://schemas.microsoft.com/office/drawing/2014/main" id="{00000000-0008-0000-0500-000008000000}"/>
            </a:ext>
          </a:extLst>
        </xdr:cNvPr>
        <xdr:cNvSpPr/>
      </xdr:nvSpPr>
      <xdr:spPr>
        <a:xfrm>
          <a:off x="266700" y="7353300"/>
          <a:ext cx="1809750" cy="495300"/>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304800</xdr:colOff>
      <xdr:row>38</xdr:row>
      <xdr:rowOff>152400</xdr:rowOff>
    </xdr:from>
    <xdr:to>
      <xdr:col>3</xdr:col>
      <xdr:colOff>19050</xdr:colOff>
      <xdr:row>40</xdr:row>
      <xdr:rowOff>171450</xdr:rowOff>
    </xdr:to>
    <xdr:sp macro="" textlink="">
      <xdr:nvSpPr>
        <xdr:cNvPr id="12" name="Tekstvak 11">
          <a:hlinkClick xmlns:r="http://schemas.openxmlformats.org/officeDocument/2006/relationships" r:id="rId7"/>
          <a:extLst>
            <a:ext uri="{FF2B5EF4-FFF2-40B4-BE49-F238E27FC236}">
              <a16:creationId xmlns:a16="http://schemas.microsoft.com/office/drawing/2014/main" id="{00000000-0008-0000-0500-00000C000000}"/>
            </a:ext>
          </a:extLst>
        </xdr:cNvPr>
        <xdr:cNvSpPr txBox="1"/>
      </xdr:nvSpPr>
      <xdr:spPr>
        <a:xfrm>
          <a:off x="304800" y="7391400"/>
          <a:ext cx="1714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Footprint 2011</a:t>
          </a:r>
        </a:p>
      </xdr:txBody>
    </xdr:sp>
    <xdr:clientData/>
  </xdr:twoCellAnchor>
  <xdr:twoCellAnchor>
    <xdr:from>
      <xdr:col>11</xdr:col>
      <xdr:colOff>107157</xdr:colOff>
      <xdr:row>12</xdr:row>
      <xdr:rowOff>0</xdr:rowOff>
    </xdr:from>
    <xdr:to>
      <xdr:col>15</xdr:col>
      <xdr:colOff>631032</xdr:colOff>
      <xdr:row>46</xdr:row>
      <xdr:rowOff>0</xdr:rowOff>
    </xdr:to>
    <xdr:graphicFrame macro="">
      <xdr:nvGraphicFramePr>
        <xdr:cNvPr id="13" name="Grafiek 12">
          <a:hlinkClick xmlns:r="http://schemas.openxmlformats.org/officeDocument/2006/relationships" r:id="rId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349250</xdr:colOff>
      <xdr:row>39</xdr:row>
      <xdr:rowOff>84667</xdr:rowOff>
    </xdr:from>
    <xdr:to>
      <xdr:col>21</xdr:col>
      <xdr:colOff>137583</xdr:colOff>
      <xdr:row>47</xdr:row>
      <xdr:rowOff>10583</xdr:rowOff>
    </xdr:to>
    <xdr:sp macro="" textlink="">
      <xdr:nvSpPr>
        <xdr:cNvPr id="17" name="Afgeronde rechthoek 16">
          <a:extLst>
            <a:ext uri="{FF2B5EF4-FFF2-40B4-BE49-F238E27FC236}">
              <a16:creationId xmlns:a16="http://schemas.microsoft.com/office/drawing/2014/main" id="{00000000-0008-0000-0500-000011000000}"/>
            </a:ext>
          </a:extLst>
        </xdr:cNvPr>
        <xdr:cNvSpPr/>
      </xdr:nvSpPr>
      <xdr:spPr>
        <a:xfrm>
          <a:off x="11504083" y="7514167"/>
          <a:ext cx="2413000" cy="144991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518584</xdr:colOff>
      <xdr:row>40</xdr:row>
      <xdr:rowOff>127000</xdr:rowOff>
    </xdr:from>
    <xdr:to>
      <xdr:col>20</xdr:col>
      <xdr:colOff>613834</xdr:colOff>
      <xdr:row>46</xdr:row>
      <xdr:rowOff>0</xdr:rowOff>
    </xdr:to>
    <xdr:sp macro="" textlink="">
      <xdr:nvSpPr>
        <xdr:cNvPr id="18" name="Tekstvak 17">
          <a:hlinkClick xmlns:r="http://schemas.openxmlformats.org/officeDocument/2006/relationships" r:id="rId9"/>
          <a:extLst>
            <a:ext uri="{FF2B5EF4-FFF2-40B4-BE49-F238E27FC236}">
              <a16:creationId xmlns:a16="http://schemas.microsoft.com/office/drawing/2014/main" id="{00000000-0008-0000-0500-000012000000}"/>
            </a:ext>
          </a:extLst>
        </xdr:cNvPr>
        <xdr:cNvSpPr txBox="1"/>
      </xdr:nvSpPr>
      <xdr:spPr>
        <a:xfrm>
          <a:off x="11673417" y="7747000"/>
          <a:ext cx="2063750" cy="1016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800" b="1"/>
            <a:t>Klik hier</a:t>
          </a:r>
          <a:r>
            <a:rPr lang="nl-NL" sz="1800" b="1" baseline="0"/>
            <a:t> om naar de doelstelling te gaan</a:t>
          </a:r>
          <a:endParaRPr lang="nl-NL" sz="1800" b="1"/>
        </a:p>
      </xdr:txBody>
    </xdr:sp>
    <xdr:clientData/>
  </xdr:twoCellAnchor>
  <xdr:twoCellAnchor>
    <xdr:from>
      <xdr:col>17</xdr:col>
      <xdr:colOff>95251</xdr:colOff>
      <xdr:row>11</xdr:row>
      <xdr:rowOff>179915</xdr:rowOff>
    </xdr:from>
    <xdr:to>
      <xdr:col>21</xdr:col>
      <xdr:colOff>381000</xdr:colOff>
      <xdr:row>38</xdr:row>
      <xdr:rowOff>52916</xdr:rowOff>
    </xdr:to>
    <xdr:graphicFrame macro="">
      <xdr:nvGraphicFramePr>
        <xdr:cNvPr id="19" name="Grafiek 18">
          <a:hlinkClick xmlns:r="http://schemas.openxmlformats.org/officeDocument/2006/relationships" r:id="rId3"/>
          <a:extLst>
            <a:ext uri="{FF2B5EF4-FFF2-40B4-BE49-F238E27FC236}">
              <a16:creationId xmlns:a16="http://schemas.microsoft.com/office/drawing/2014/main" id="{00000000-0008-0000-0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631032</xdr:colOff>
      <xdr:row>0</xdr:row>
      <xdr:rowOff>0</xdr:rowOff>
    </xdr:from>
    <xdr:to>
      <xdr:col>21</xdr:col>
      <xdr:colOff>150812</xdr:colOff>
      <xdr:row>3</xdr:row>
      <xdr:rowOff>95250</xdr:rowOff>
    </xdr:to>
    <xdr:sp macro="" textlink="">
      <xdr:nvSpPr>
        <xdr:cNvPr id="2" name="Tekstvak 1">
          <a:extLst>
            <a:ext uri="{FF2B5EF4-FFF2-40B4-BE49-F238E27FC236}">
              <a16:creationId xmlns:a16="http://schemas.microsoft.com/office/drawing/2014/main" id="{00000000-0008-0000-0600-000002000000}"/>
            </a:ext>
          </a:extLst>
        </xdr:cNvPr>
        <xdr:cNvSpPr txBox="1"/>
      </xdr:nvSpPr>
      <xdr:spPr>
        <a:xfrm>
          <a:off x="5869782" y="0"/>
          <a:ext cx="8032749"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nl-NL" sz="4000">
              <a:solidFill>
                <a:schemeClr val="dk1"/>
              </a:solidFill>
              <a:effectLst/>
              <a:latin typeface="+mn-lt"/>
              <a:ea typeface="+mn-ea"/>
              <a:cs typeface="+mn-cs"/>
            </a:rPr>
            <a:t>Doelstelling CO2-</a:t>
          </a:r>
          <a:r>
            <a:rPr lang="nl-NL" sz="4000">
              <a:solidFill>
                <a:srgbClr val="FF0000"/>
              </a:solidFill>
              <a:effectLst/>
              <a:latin typeface="+mn-lt"/>
              <a:ea typeface="+mn-ea"/>
              <a:cs typeface="+mn-cs"/>
            </a:rPr>
            <a:t>Rotterdam</a:t>
          </a:r>
          <a:endParaRPr lang="nl-NL" sz="4000">
            <a:effectLst/>
          </a:endParaRPr>
        </a:p>
        <a:p>
          <a:endParaRPr lang="nl-NL" sz="1100"/>
        </a:p>
      </xdr:txBody>
    </xdr:sp>
    <xdr:clientData/>
  </xdr:twoCellAnchor>
  <xdr:twoCellAnchor>
    <xdr:from>
      <xdr:col>0</xdr:col>
      <xdr:colOff>349250</xdr:colOff>
      <xdr:row>42</xdr:row>
      <xdr:rowOff>142875</xdr:rowOff>
    </xdr:from>
    <xdr:to>
      <xdr:col>3</xdr:col>
      <xdr:colOff>242661</xdr:colOff>
      <xdr:row>44</xdr:row>
      <xdr:rowOff>183697</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a:xfrm>
          <a:off x="349250" y="8143875"/>
          <a:ext cx="1846036" cy="4218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515561</xdr:colOff>
      <xdr:row>42</xdr:row>
      <xdr:rowOff>188232</xdr:rowOff>
    </xdr:from>
    <xdr:to>
      <xdr:col>4</xdr:col>
      <xdr:colOff>455085</xdr:colOff>
      <xdr:row>44</xdr:row>
      <xdr:rowOff>161018</xdr:rowOff>
    </xdr:to>
    <xdr:sp macro="" textlink="">
      <xdr:nvSpPr>
        <xdr:cNvPr id="5" name="Tekstvak 4">
          <a:hlinkClick xmlns:r="http://schemas.openxmlformats.org/officeDocument/2006/relationships" r:id="rId1"/>
          <a:extLst>
            <a:ext uri="{FF2B5EF4-FFF2-40B4-BE49-F238E27FC236}">
              <a16:creationId xmlns:a16="http://schemas.microsoft.com/office/drawing/2014/main" id="{00000000-0008-0000-0600-000005000000}"/>
            </a:ext>
          </a:extLst>
        </xdr:cNvPr>
        <xdr:cNvSpPr txBox="1"/>
      </xdr:nvSpPr>
      <xdr:spPr>
        <a:xfrm>
          <a:off x="515561" y="8189232"/>
          <a:ext cx="2543024" cy="35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6</xdr:col>
      <xdr:colOff>460375</xdr:colOff>
      <xdr:row>6</xdr:row>
      <xdr:rowOff>158751</xdr:rowOff>
    </xdr:from>
    <xdr:to>
      <xdr:col>21</xdr:col>
      <xdr:colOff>539749</xdr:colOff>
      <xdr:row>48</xdr:row>
      <xdr:rowOff>1</xdr:rowOff>
    </xdr:to>
    <xdr:sp macro="" textlink="">
      <xdr:nvSpPr>
        <xdr:cNvPr id="6" name="Tekstvak 5">
          <a:extLst>
            <a:ext uri="{FF2B5EF4-FFF2-40B4-BE49-F238E27FC236}">
              <a16:creationId xmlns:a16="http://schemas.microsoft.com/office/drawing/2014/main" id="{00000000-0008-0000-0600-000006000000}"/>
            </a:ext>
          </a:extLst>
        </xdr:cNvPr>
        <xdr:cNvSpPr txBox="1"/>
      </xdr:nvSpPr>
      <xdr:spPr>
        <a:xfrm>
          <a:off x="4365625" y="1301751"/>
          <a:ext cx="9842499" cy="784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i="0" u="sng" strike="noStrike" baseline="0">
              <a:solidFill>
                <a:schemeClr val="bg1"/>
              </a:solidFill>
              <a:latin typeface="+mn-lt"/>
              <a:ea typeface="+mn-ea"/>
              <a:cs typeface="+mn-cs"/>
            </a:rPr>
            <a:t>KPI (Kritische Prestatie Indicator)</a:t>
          </a:r>
        </a:p>
        <a:p>
          <a:r>
            <a:rPr lang="nl-NL" sz="1800" b="0" i="1" u="none" strike="noStrike" baseline="0">
              <a:solidFill>
                <a:schemeClr val="bg1"/>
              </a:solidFill>
              <a:latin typeface="+mn-lt"/>
              <a:ea typeface="+mn-ea"/>
              <a:cs typeface="+mn-cs"/>
            </a:rPr>
            <a:t>Totaal gewicht (ton) CO2 naar bron in scope 1 &amp; 2</a:t>
          </a:r>
        </a:p>
        <a:p>
          <a:endParaRPr lang="nl-NL" sz="1800" b="0" i="0" u="none" strike="noStrike" baseline="0">
            <a:solidFill>
              <a:schemeClr val="bg1"/>
            </a:solidFill>
            <a:latin typeface="+mn-lt"/>
            <a:ea typeface="+mn-ea"/>
            <a:cs typeface="+mn-cs"/>
          </a:endParaRPr>
        </a:p>
        <a:p>
          <a:r>
            <a:rPr lang="nl-NL" sz="1800" b="1" i="0" u="sng" strike="noStrike" baseline="0">
              <a:solidFill>
                <a:schemeClr val="bg1"/>
              </a:solidFill>
              <a:latin typeface="+mn-lt"/>
              <a:ea typeface="+mn-ea"/>
              <a:cs typeface="+mn-cs"/>
            </a:rPr>
            <a:t>Doelstelling</a:t>
          </a:r>
        </a:p>
        <a:p>
          <a:r>
            <a:rPr lang="nl-NL" sz="1800" b="0" i="1" u="none" strike="noStrike" baseline="0">
              <a:solidFill>
                <a:schemeClr val="bg1"/>
              </a:solidFill>
              <a:latin typeface="+mn-lt"/>
              <a:ea typeface="+mn-ea"/>
              <a:cs typeface="+mn-cs"/>
            </a:rPr>
            <a:t>5% reductie in de periode 2010-2014 (scope 1 &amp; 2) per FTE t.o.v. referentiejaar 2009</a:t>
          </a:r>
        </a:p>
        <a:p>
          <a:endParaRPr lang="nl-NL" sz="1800" b="0" i="1" u="none" strike="noStrike" baseline="0">
            <a:solidFill>
              <a:schemeClr val="bg1"/>
            </a:solidFill>
            <a:latin typeface="+mn-lt"/>
            <a:ea typeface="+mn-ea"/>
            <a:cs typeface="+mn-cs"/>
          </a:endParaRPr>
        </a:p>
        <a:p>
          <a:endParaRPr lang="nl-NL" sz="1800">
            <a:solidFill>
              <a:schemeClr val="bg1"/>
            </a:solidFill>
          </a:endParaRPr>
        </a:p>
        <a:p>
          <a:r>
            <a:rPr lang="nl-NL" sz="1800">
              <a:solidFill>
                <a:schemeClr val="bg1"/>
              </a:solidFill>
            </a:rPr>
            <a:t>		</a:t>
          </a:r>
          <a:r>
            <a:rPr lang="nl-NL" sz="1800" b="0" i="0" baseline="0">
              <a:solidFill>
                <a:schemeClr val="bg1"/>
              </a:solidFill>
              <a:effectLst/>
              <a:latin typeface="+mn-lt"/>
              <a:ea typeface="+mn-ea"/>
              <a:cs typeface="+mn-cs"/>
            </a:rPr>
            <a:t>Bij de monitoring van CO</a:t>
          </a:r>
          <a:r>
            <a:rPr lang="nl-NL" sz="1100" b="0" i="0" baseline="0">
              <a:solidFill>
                <a:schemeClr val="bg1"/>
              </a:solidFill>
              <a:effectLst/>
              <a:latin typeface="+mn-lt"/>
              <a:ea typeface="+mn-ea"/>
              <a:cs typeface="+mn-cs"/>
            </a:rPr>
            <a:t>2</a:t>
          </a:r>
          <a:r>
            <a:rPr lang="nl-NL" sz="1800" b="0" i="0" baseline="0">
              <a:solidFill>
                <a:schemeClr val="bg1"/>
              </a:solidFill>
              <a:effectLst/>
              <a:latin typeface="+mn-lt"/>
              <a:ea typeface="+mn-ea"/>
              <a:cs typeface="+mn-cs"/>
            </a:rPr>
            <a:t> wordt er een groene smiley toegekend bij een 			percentage CO</a:t>
          </a:r>
          <a:r>
            <a:rPr lang="nl-NL" sz="1100" b="0" i="0" baseline="0">
              <a:solidFill>
                <a:schemeClr val="bg1"/>
              </a:solidFill>
              <a:effectLst/>
              <a:latin typeface="+mn-lt"/>
              <a:ea typeface="+mn-ea"/>
              <a:cs typeface="+mn-cs"/>
            </a:rPr>
            <a:t>2</a:t>
          </a:r>
          <a:r>
            <a:rPr lang="nl-NL" sz="1800" b="0" i="0" baseline="0">
              <a:solidFill>
                <a:schemeClr val="bg1"/>
              </a:solidFill>
              <a:effectLst/>
              <a:latin typeface="+mn-lt"/>
              <a:ea typeface="+mn-ea"/>
              <a:cs typeface="+mn-cs"/>
            </a:rPr>
            <a:t> reductie van 5% per FTE of hoger.</a:t>
          </a:r>
        </a:p>
        <a:p>
          <a:endParaRPr lang="nl-NL" sz="1800">
            <a:solidFill>
              <a:schemeClr val="bg1"/>
            </a:solidFill>
            <a:effectLst/>
            <a:latin typeface="+mn-lt"/>
            <a:ea typeface="+mn-ea"/>
            <a:cs typeface="+mn-cs"/>
          </a:endParaRPr>
        </a:p>
        <a:p>
          <a:endParaRPr lang="nl-NL" sz="1800">
            <a:solidFill>
              <a:schemeClr val="bg1"/>
            </a:solidFill>
            <a:effectLst/>
            <a:latin typeface="+mn-lt"/>
            <a:ea typeface="+mn-ea"/>
            <a:cs typeface="+mn-cs"/>
          </a:endParaRPr>
        </a:p>
        <a:p>
          <a:endParaRPr lang="nl-NL" sz="1800">
            <a:solidFill>
              <a:schemeClr val="bg1"/>
            </a:solidFill>
            <a:effectLst/>
            <a:latin typeface="+mn-lt"/>
            <a:ea typeface="+mn-ea"/>
            <a:cs typeface="+mn-cs"/>
          </a:endParaRPr>
        </a:p>
        <a:p>
          <a:r>
            <a:rPr lang="nl-NL" sz="1800">
              <a:solidFill>
                <a:schemeClr val="bg1"/>
              </a:solidFill>
              <a:effectLst/>
              <a:latin typeface="+mn-lt"/>
              <a:ea typeface="+mn-ea"/>
              <a:cs typeface="+mn-cs"/>
            </a:rPr>
            <a:t>		Bij de monitoring van CO</a:t>
          </a:r>
          <a:r>
            <a:rPr lang="nl-NL" sz="1100">
              <a:solidFill>
                <a:schemeClr val="bg1"/>
              </a:solidFill>
              <a:effectLst/>
              <a:latin typeface="+mn-lt"/>
              <a:ea typeface="+mn-ea"/>
              <a:cs typeface="+mn-cs"/>
            </a:rPr>
            <a:t>2</a:t>
          </a:r>
          <a:r>
            <a:rPr lang="nl-NL" sz="1800">
              <a:solidFill>
                <a:schemeClr val="bg1"/>
              </a:solidFill>
              <a:effectLst/>
              <a:latin typeface="+mn-lt"/>
              <a:ea typeface="+mn-ea"/>
              <a:cs typeface="+mn-cs"/>
            </a:rPr>
            <a:t> wordt er een gele smiley toegekend</a:t>
          </a:r>
          <a:r>
            <a:rPr lang="nl-NL" sz="1800" baseline="0">
              <a:solidFill>
                <a:schemeClr val="bg1"/>
              </a:solidFill>
              <a:effectLst/>
              <a:latin typeface="+mn-lt"/>
              <a:ea typeface="+mn-ea"/>
              <a:cs typeface="+mn-cs"/>
            </a:rPr>
            <a:t> bij een </a:t>
          </a:r>
          <a:endParaRPr lang="nl-NL" sz="1800">
            <a:solidFill>
              <a:schemeClr val="bg1"/>
            </a:solidFill>
            <a:effectLst/>
          </a:endParaRPr>
        </a:p>
        <a:p>
          <a:r>
            <a:rPr lang="nl-NL" sz="1800" baseline="0">
              <a:solidFill>
                <a:schemeClr val="bg1"/>
              </a:solidFill>
              <a:effectLst/>
              <a:latin typeface="+mn-lt"/>
              <a:ea typeface="+mn-ea"/>
              <a:cs typeface="+mn-cs"/>
            </a:rPr>
            <a:t>		percentage </a:t>
          </a:r>
          <a:r>
            <a:rPr lang="nl-NL" sz="1800" b="0" i="0" baseline="0">
              <a:solidFill>
                <a:schemeClr val="bg1"/>
              </a:solidFill>
              <a:effectLst/>
              <a:latin typeface="+mn-lt"/>
              <a:ea typeface="+mn-ea"/>
              <a:cs typeface="+mn-cs"/>
            </a:rPr>
            <a:t>CO</a:t>
          </a:r>
          <a:r>
            <a:rPr lang="nl-NL" sz="1100" b="0" i="0" baseline="0">
              <a:solidFill>
                <a:schemeClr val="bg1"/>
              </a:solidFill>
              <a:effectLst/>
              <a:latin typeface="+mn-lt"/>
              <a:ea typeface="+mn-ea"/>
              <a:cs typeface="+mn-cs"/>
            </a:rPr>
            <a:t>2 </a:t>
          </a:r>
          <a:r>
            <a:rPr lang="nl-NL" sz="1800" b="0" i="0" baseline="0">
              <a:solidFill>
                <a:schemeClr val="bg1"/>
              </a:solidFill>
              <a:effectLst/>
              <a:latin typeface="+mn-lt"/>
              <a:ea typeface="+mn-ea"/>
              <a:cs typeface="+mn-cs"/>
            </a:rPr>
            <a:t>reductie lager als 5%.</a:t>
          </a:r>
          <a:r>
            <a:rPr lang="nl-NL" sz="1800" baseline="0">
              <a:solidFill>
                <a:schemeClr val="bg1"/>
              </a:solidFill>
              <a:effectLst/>
              <a:latin typeface="+mn-lt"/>
              <a:ea typeface="+mn-ea"/>
              <a:cs typeface="+mn-cs"/>
            </a:rPr>
            <a:t>		</a:t>
          </a:r>
        </a:p>
        <a:p>
          <a:endParaRPr lang="nl-NL" sz="1800" baseline="0">
            <a:solidFill>
              <a:schemeClr val="bg1"/>
            </a:solidFill>
            <a:effectLst/>
            <a:latin typeface="+mn-lt"/>
            <a:ea typeface="+mn-ea"/>
            <a:cs typeface="+mn-cs"/>
          </a:endParaRPr>
        </a:p>
        <a:p>
          <a:endParaRPr lang="nl-NL" sz="1800" baseline="0">
            <a:solidFill>
              <a:schemeClr val="bg1"/>
            </a:solidFill>
            <a:effectLst/>
            <a:latin typeface="+mn-lt"/>
            <a:ea typeface="+mn-ea"/>
            <a:cs typeface="+mn-cs"/>
          </a:endParaRPr>
        </a:p>
        <a:p>
          <a:r>
            <a:rPr lang="nl-NL" sz="1800" baseline="0">
              <a:solidFill>
                <a:schemeClr val="bg1"/>
              </a:solidFill>
              <a:effectLst/>
              <a:latin typeface="+mn-lt"/>
              <a:ea typeface="+mn-ea"/>
              <a:cs typeface="+mn-cs"/>
            </a:rPr>
            <a:t>		</a:t>
          </a:r>
        </a:p>
        <a:p>
          <a:r>
            <a:rPr lang="nl-NL" sz="1800" baseline="0">
              <a:solidFill>
                <a:schemeClr val="bg1"/>
              </a:solidFill>
              <a:effectLst/>
              <a:latin typeface="+mn-lt"/>
              <a:ea typeface="+mn-ea"/>
              <a:cs typeface="+mn-cs"/>
            </a:rPr>
            <a:t>		Bij de monitoring van CO</a:t>
          </a:r>
          <a:r>
            <a:rPr lang="nl-NL" sz="1100" baseline="0">
              <a:solidFill>
                <a:schemeClr val="bg1"/>
              </a:solidFill>
              <a:effectLst/>
              <a:latin typeface="+mn-lt"/>
              <a:ea typeface="+mn-ea"/>
              <a:cs typeface="+mn-cs"/>
            </a:rPr>
            <a:t>2</a:t>
          </a:r>
          <a:r>
            <a:rPr lang="nl-NL" sz="1800" baseline="0">
              <a:solidFill>
                <a:schemeClr val="bg1"/>
              </a:solidFill>
              <a:effectLst/>
              <a:latin typeface="+mn-lt"/>
              <a:ea typeface="+mn-ea"/>
              <a:cs typeface="+mn-cs"/>
            </a:rPr>
            <a:t> wordt er een rode smiley toegekend bij  een 			verhoging van ton CO</a:t>
          </a:r>
          <a:r>
            <a:rPr lang="nl-NL" sz="1100" baseline="0">
              <a:solidFill>
                <a:schemeClr val="bg1"/>
              </a:solidFill>
              <a:effectLst/>
              <a:latin typeface="+mn-lt"/>
              <a:ea typeface="+mn-ea"/>
              <a:cs typeface="+mn-cs"/>
            </a:rPr>
            <a:t>2</a:t>
          </a:r>
          <a:r>
            <a:rPr lang="nl-NL" sz="1800" baseline="0">
              <a:solidFill>
                <a:schemeClr val="bg1"/>
              </a:solidFill>
              <a:effectLst/>
              <a:latin typeface="+mn-lt"/>
              <a:ea typeface="+mn-ea"/>
              <a:cs typeface="+mn-cs"/>
            </a:rPr>
            <a:t> per FTE ten opzichte vaan referntiejaar 2009 .</a:t>
          </a:r>
        </a:p>
        <a:p>
          <a:endParaRPr lang="nl-NL" sz="1800" baseline="0">
            <a:solidFill>
              <a:schemeClr val="bg1"/>
            </a:solidFill>
            <a:effectLst/>
            <a:latin typeface="+mn-lt"/>
            <a:ea typeface="+mn-ea"/>
            <a:cs typeface="+mn-cs"/>
          </a:endParaRPr>
        </a:p>
        <a:p>
          <a:endParaRPr lang="nl-NL" sz="1800" baseline="0">
            <a:solidFill>
              <a:schemeClr val="bg1"/>
            </a:solidFill>
            <a:effectLst/>
            <a:latin typeface="+mn-lt"/>
            <a:ea typeface="+mn-ea"/>
            <a:cs typeface="+mn-cs"/>
          </a:endParaRPr>
        </a:p>
        <a:p>
          <a:endParaRPr lang="nl-NL" sz="1800" baseline="0">
            <a:solidFill>
              <a:schemeClr val="bg1"/>
            </a:solidFill>
            <a:effectLst/>
            <a:latin typeface="+mn-lt"/>
            <a:ea typeface="+mn-ea"/>
            <a:cs typeface="+mn-cs"/>
          </a:endParaRPr>
        </a:p>
        <a:p>
          <a:r>
            <a:rPr lang="nl-NL" sz="1800" u="sng" baseline="0">
              <a:solidFill>
                <a:schemeClr val="bg1"/>
              </a:solidFill>
              <a:effectLst/>
              <a:latin typeface="+mn-lt"/>
              <a:ea typeface="+mn-ea"/>
              <a:cs typeface="+mn-cs"/>
            </a:rPr>
            <a:t>Ondaks dat er ten opzichte van 2009 een goede score behaald kan zijn, is er de mogelijkheid dat er een rode smiley wordt toegekend in verband met een slechte prestatie ten opzichte van het voorgaande </a:t>
          </a:r>
        </a:p>
        <a:p>
          <a:r>
            <a:rPr lang="nl-NL" sz="1800" u="sng" baseline="0">
              <a:solidFill>
                <a:schemeClr val="bg1"/>
              </a:solidFill>
              <a:effectLst/>
              <a:latin typeface="+mn-lt"/>
              <a:ea typeface="+mn-ea"/>
              <a:cs typeface="+mn-cs"/>
            </a:rPr>
            <a:t>jaar.</a:t>
          </a:r>
          <a:endParaRPr lang="nl-NL" sz="1800" u="sng">
            <a:solidFill>
              <a:schemeClr val="bg1"/>
            </a:solidFill>
          </a:endParaRPr>
        </a:p>
      </xdr:txBody>
    </xdr:sp>
    <xdr:clientData/>
  </xdr:twoCellAnchor>
  <xdr:twoCellAnchor editAs="oneCell">
    <xdr:from>
      <xdr:col>6</xdr:col>
      <xdr:colOff>635000</xdr:colOff>
      <xdr:row>24</xdr:row>
      <xdr:rowOff>187327</xdr:rowOff>
    </xdr:from>
    <xdr:to>
      <xdr:col>8</xdr:col>
      <xdr:colOff>246011</xdr:colOff>
      <xdr:row>29</xdr:row>
      <xdr:rowOff>147588</xdr:rowOff>
    </xdr:to>
    <xdr:pic>
      <xdr:nvPicPr>
        <xdr:cNvPr id="7" name="Afbeelding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0250" y="4759327"/>
          <a:ext cx="912761" cy="912761"/>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587375</xdr:colOff>
      <xdr:row>32</xdr:row>
      <xdr:rowOff>63502</xdr:rowOff>
    </xdr:from>
    <xdr:to>
      <xdr:col>8</xdr:col>
      <xdr:colOff>234181</xdr:colOff>
      <xdr:row>37</xdr:row>
      <xdr:rowOff>59558</xdr:rowOff>
    </xdr:to>
    <xdr:pic>
      <xdr:nvPicPr>
        <xdr:cNvPr id="8" name="Afbeelding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2625" y="6159502"/>
          <a:ext cx="948556" cy="948556"/>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606425</xdr:colOff>
      <xdr:row>17</xdr:row>
      <xdr:rowOff>63502</xdr:rowOff>
    </xdr:from>
    <xdr:to>
      <xdr:col>8</xdr:col>
      <xdr:colOff>253231</xdr:colOff>
      <xdr:row>22</xdr:row>
      <xdr:rowOff>47626</xdr:rowOff>
    </xdr:to>
    <xdr:pic>
      <xdr:nvPicPr>
        <xdr:cNvPr id="9" name="Afbeelding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11675" y="3302002"/>
          <a:ext cx="948556" cy="936624"/>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369094</xdr:colOff>
      <xdr:row>38</xdr:row>
      <xdr:rowOff>11906</xdr:rowOff>
    </xdr:from>
    <xdr:to>
      <xdr:col>3</xdr:col>
      <xdr:colOff>250032</xdr:colOff>
      <xdr:row>41</xdr:row>
      <xdr:rowOff>71438</xdr:rowOff>
    </xdr:to>
    <xdr:sp macro="" textlink="">
      <xdr:nvSpPr>
        <xdr:cNvPr id="3" name="Afgeronde rechthoek 2">
          <a:extLst>
            <a:ext uri="{FF2B5EF4-FFF2-40B4-BE49-F238E27FC236}">
              <a16:creationId xmlns:a16="http://schemas.microsoft.com/office/drawing/2014/main" id="{00000000-0008-0000-0600-000003000000}"/>
            </a:ext>
          </a:extLst>
        </xdr:cNvPr>
        <xdr:cNvSpPr/>
      </xdr:nvSpPr>
      <xdr:spPr>
        <a:xfrm>
          <a:off x="369094" y="7250906"/>
          <a:ext cx="1845469" cy="63103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381000</xdr:colOff>
      <xdr:row>38</xdr:row>
      <xdr:rowOff>23813</xdr:rowOff>
    </xdr:from>
    <xdr:to>
      <xdr:col>3</xdr:col>
      <xdr:colOff>250032</xdr:colOff>
      <xdr:row>41</xdr:row>
      <xdr:rowOff>166688</xdr:rowOff>
    </xdr:to>
    <xdr:sp macro="" textlink="">
      <xdr:nvSpPr>
        <xdr:cNvPr id="10" name="Tekstvak 9">
          <a:hlinkClick xmlns:r="http://schemas.openxmlformats.org/officeDocument/2006/relationships" r:id="rId5"/>
          <a:extLst>
            <a:ext uri="{FF2B5EF4-FFF2-40B4-BE49-F238E27FC236}">
              <a16:creationId xmlns:a16="http://schemas.microsoft.com/office/drawing/2014/main" id="{00000000-0008-0000-0600-00000A000000}"/>
            </a:ext>
          </a:extLst>
        </xdr:cNvPr>
        <xdr:cNvSpPr txBox="1"/>
      </xdr:nvSpPr>
      <xdr:spPr>
        <a:xfrm>
          <a:off x="381000" y="7262813"/>
          <a:ext cx="1833563"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800" b="1">
              <a:solidFill>
                <a:schemeClr val="bg1"/>
              </a:solidFill>
            </a:rPr>
            <a:t>Terug naar CO2 dashbaord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612321</xdr:colOff>
      <xdr:row>0</xdr:row>
      <xdr:rowOff>54429</xdr:rowOff>
    </xdr:from>
    <xdr:to>
      <xdr:col>21</xdr:col>
      <xdr:colOff>536121</xdr:colOff>
      <xdr:row>3</xdr:row>
      <xdr:rowOff>168729</xdr:rowOff>
    </xdr:to>
    <xdr:sp macro="" textlink="">
      <xdr:nvSpPr>
        <xdr:cNvPr id="2" name="Tekstvak 1">
          <a:extLst>
            <a:ext uri="{FF2B5EF4-FFF2-40B4-BE49-F238E27FC236}">
              <a16:creationId xmlns:a16="http://schemas.microsoft.com/office/drawing/2014/main" id="{00000000-0008-0000-0700-000002000000}"/>
            </a:ext>
          </a:extLst>
        </xdr:cNvPr>
        <xdr:cNvSpPr txBox="1"/>
      </xdr:nvSpPr>
      <xdr:spPr>
        <a:xfrm>
          <a:off x="7143750" y="54429"/>
          <a:ext cx="7108371"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4000"/>
            <a:t>CO2 footprint-</a:t>
          </a:r>
          <a:r>
            <a:rPr lang="nl-NL" sz="4000">
              <a:solidFill>
                <a:srgbClr val="FF0000"/>
              </a:solidFill>
            </a:rPr>
            <a:t>Rotterdam</a:t>
          </a:r>
          <a:r>
            <a:rPr lang="nl-NL" sz="4000"/>
            <a:t>-2009</a:t>
          </a:r>
        </a:p>
      </xdr:txBody>
    </xdr:sp>
    <xdr:clientData/>
  </xdr:twoCellAnchor>
  <xdr:twoCellAnchor>
    <xdr:from>
      <xdr:col>0</xdr:col>
      <xdr:colOff>353786</xdr:colOff>
      <xdr:row>42</xdr:row>
      <xdr:rowOff>176893</xdr:rowOff>
    </xdr:from>
    <xdr:to>
      <xdr:col>3</xdr:col>
      <xdr:colOff>231322</xdr:colOff>
      <xdr:row>45</xdr:row>
      <xdr:rowOff>27215</xdr:rowOff>
    </xdr:to>
    <xdr:sp macro="" textlink="">
      <xdr:nvSpPr>
        <xdr:cNvPr id="4" name="Afgeronde rechthoek 3">
          <a:extLst>
            <a:ext uri="{FF2B5EF4-FFF2-40B4-BE49-F238E27FC236}">
              <a16:creationId xmlns:a16="http://schemas.microsoft.com/office/drawing/2014/main" id="{00000000-0008-0000-0700-000004000000}"/>
            </a:ext>
          </a:extLst>
        </xdr:cNvPr>
        <xdr:cNvSpPr/>
      </xdr:nvSpPr>
      <xdr:spPr>
        <a:xfrm>
          <a:off x="353786" y="8177893"/>
          <a:ext cx="1836965" cy="4218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353786</xdr:colOff>
      <xdr:row>38</xdr:row>
      <xdr:rowOff>152399</xdr:rowOff>
    </xdr:from>
    <xdr:to>
      <xdr:col>3</xdr:col>
      <xdr:colOff>220437</xdr:colOff>
      <xdr:row>42</xdr:row>
      <xdr:rowOff>68036</xdr:rowOff>
    </xdr:to>
    <xdr:sp macro="" textlink="">
      <xdr:nvSpPr>
        <xdr:cNvPr id="5" name="Afgeronde rechthoek 4">
          <a:extLst>
            <a:ext uri="{FF2B5EF4-FFF2-40B4-BE49-F238E27FC236}">
              <a16:creationId xmlns:a16="http://schemas.microsoft.com/office/drawing/2014/main" id="{00000000-0008-0000-0700-000005000000}"/>
            </a:ext>
          </a:extLst>
        </xdr:cNvPr>
        <xdr:cNvSpPr/>
      </xdr:nvSpPr>
      <xdr:spPr>
        <a:xfrm>
          <a:off x="353786" y="7391399"/>
          <a:ext cx="1826080" cy="677637"/>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0</xdr:col>
      <xdr:colOff>274864</xdr:colOff>
      <xdr:row>42</xdr:row>
      <xdr:rowOff>166007</xdr:rowOff>
    </xdr:from>
    <xdr:to>
      <xdr:col>2</xdr:col>
      <xdr:colOff>474421</xdr:colOff>
      <xdr:row>45</xdr:row>
      <xdr:rowOff>82229</xdr:rowOff>
    </xdr:to>
    <xdr:pic>
      <xdr:nvPicPr>
        <xdr:cNvPr id="6" name="Afbeelding 5">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274864" y="8167007"/>
          <a:ext cx="1505843" cy="487722"/>
        </a:xfrm>
        <a:prstGeom prst="rect">
          <a:avLst/>
        </a:prstGeom>
      </xdr:spPr>
    </xdr:pic>
    <xdr:clientData/>
  </xdr:twoCellAnchor>
  <xdr:twoCellAnchor>
    <xdr:from>
      <xdr:col>0</xdr:col>
      <xdr:colOff>353785</xdr:colOff>
      <xdr:row>38</xdr:row>
      <xdr:rowOff>163285</xdr:rowOff>
    </xdr:from>
    <xdr:to>
      <xdr:col>3</xdr:col>
      <xdr:colOff>408214</xdr:colOff>
      <xdr:row>42</xdr:row>
      <xdr:rowOff>136071</xdr:rowOff>
    </xdr:to>
    <xdr:sp macro="" textlink="">
      <xdr:nvSpPr>
        <xdr:cNvPr id="8" name="Tekstvak 7">
          <a:hlinkClick xmlns:r="http://schemas.openxmlformats.org/officeDocument/2006/relationships" r:id="rId3"/>
          <a:extLst>
            <a:ext uri="{FF2B5EF4-FFF2-40B4-BE49-F238E27FC236}">
              <a16:creationId xmlns:a16="http://schemas.microsoft.com/office/drawing/2014/main" id="{00000000-0008-0000-0700-000008000000}"/>
            </a:ext>
          </a:extLst>
        </xdr:cNvPr>
        <xdr:cNvSpPr txBox="1"/>
      </xdr:nvSpPr>
      <xdr:spPr>
        <a:xfrm>
          <a:off x="353785" y="7402285"/>
          <a:ext cx="2013858" cy="73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Terug naar CO2 dashboard</a:t>
          </a:r>
        </a:p>
      </xdr:txBody>
    </xdr:sp>
    <xdr:clientData/>
  </xdr:twoCellAnchor>
  <xdr:twoCellAnchor>
    <xdr:from>
      <xdr:col>6</xdr:col>
      <xdr:colOff>653142</xdr:colOff>
      <xdr:row>6</xdr:row>
      <xdr:rowOff>190499</xdr:rowOff>
    </xdr:from>
    <xdr:to>
      <xdr:col>16</xdr:col>
      <xdr:colOff>408214</xdr:colOff>
      <xdr:row>47</xdr:row>
      <xdr:rowOff>149679</xdr:rowOff>
    </xdr:to>
    <xdr:graphicFrame macro="">
      <xdr:nvGraphicFramePr>
        <xdr:cNvPr id="9" name="Grafiek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357188</xdr:colOff>
      <xdr:row>35</xdr:row>
      <xdr:rowOff>130968</xdr:rowOff>
    </xdr:from>
    <xdr:to>
      <xdr:col>3</xdr:col>
      <xdr:colOff>130969</xdr:colOff>
      <xdr:row>37</xdr:row>
      <xdr:rowOff>178593</xdr:rowOff>
    </xdr:to>
    <xdr:sp macro="" textlink="">
      <xdr:nvSpPr>
        <xdr:cNvPr id="3" name="Afgeronde rechthoek 2">
          <a:extLst>
            <a:ext uri="{FF2B5EF4-FFF2-40B4-BE49-F238E27FC236}">
              <a16:creationId xmlns:a16="http://schemas.microsoft.com/office/drawing/2014/main" id="{00000000-0008-0000-0700-000003000000}"/>
            </a:ext>
          </a:extLst>
        </xdr:cNvPr>
        <xdr:cNvSpPr/>
      </xdr:nvSpPr>
      <xdr:spPr>
        <a:xfrm>
          <a:off x="357188" y="6953249"/>
          <a:ext cx="1738312" cy="428625"/>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440530</xdr:colOff>
      <xdr:row>36</xdr:row>
      <xdr:rowOff>0</xdr:rowOff>
    </xdr:from>
    <xdr:to>
      <xdr:col>3</xdr:col>
      <xdr:colOff>142874</xdr:colOff>
      <xdr:row>37</xdr:row>
      <xdr:rowOff>154782</xdr:rowOff>
    </xdr:to>
    <xdr:sp macro="" textlink="">
      <xdr:nvSpPr>
        <xdr:cNvPr id="7" name="Tekstvak 6">
          <a:hlinkClick xmlns:r="http://schemas.openxmlformats.org/officeDocument/2006/relationships" r:id="rId5"/>
          <a:extLst>
            <a:ext uri="{FF2B5EF4-FFF2-40B4-BE49-F238E27FC236}">
              <a16:creationId xmlns:a16="http://schemas.microsoft.com/office/drawing/2014/main" id="{00000000-0008-0000-0700-000007000000}"/>
            </a:ext>
          </a:extLst>
        </xdr:cNvPr>
        <xdr:cNvSpPr txBox="1"/>
      </xdr:nvSpPr>
      <xdr:spPr>
        <a:xfrm>
          <a:off x="440530" y="7012781"/>
          <a:ext cx="1666875" cy="345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800" b="1">
              <a:solidFill>
                <a:schemeClr val="bg1"/>
              </a:solidFill>
            </a:rPr>
            <a:t>Footprint 2011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42</xdr:row>
      <xdr:rowOff>180975</xdr:rowOff>
    </xdr:from>
    <xdr:to>
      <xdr:col>3</xdr:col>
      <xdr:colOff>306161</xdr:colOff>
      <xdr:row>45</xdr:row>
      <xdr:rowOff>31297</xdr:rowOff>
    </xdr:to>
    <xdr:sp macro="" textlink="">
      <xdr:nvSpPr>
        <xdr:cNvPr id="2" name="Afgeronde rechthoek 1">
          <a:extLst>
            <a:ext uri="{FF2B5EF4-FFF2-40B4-BE49-F238E27FC236}">
              <a16:creationId xmlns:a16="http://schemas.microsoft.com/office/drawing/2014/main" id="{00000000-0008-0000-0800-000002000000}"/>
            </a:ext>
          </a:extLst>
        </xdr:cNvPr>
        <xdr:cNvSpPr/>
      </xdr:nvSpPr>
      <xdr:spPr>
        <a:xfrm>
          <a:off x="447675" y="8181975"/>
          <a:ext cx="1830161" cy="4218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438150</xdr:colOff>
      <xdr:row>37</xdr:row>
      <xdr:rowOff>76201</xdr:rowOff>
    </xdr:from>
    <xdr:to>
      <xdr:col>3</xdr:col>
      <xdr:colOff>296636</xdr:colOff>
      <xdr:row>41</xdr:row>
      <xdr:rowOff>40823</xdr:rowOff>
    </xdr:to>
    <xdr:sp macro="" textlink="">
      <xdr:nvSpPr>
        <xdr:cNvPr id="3" name="Afgeronde rechthoek 2">
          <a:extLst>
            <a:ext uri="{FF2B5EF4-FFF2-40B4-BE49-F238E27FC236}">
              <a16:creationId xmlns:a16="http://schemas.microsoft.com/office/drawing/2014/main" id="{00000000-0008-0000-0800-000003000000}"/>
            </a:ext>
          </a:extLst>
        </xdr:cNvPr>
        <xdr:cNvSpPr/>
      </xdr:nvSpPr>
      <xdr:spPr>
        <a:xfrm>
          <a:off x="438150" y="7124701"/>
          <a:ext cx="1830161" cy="726622"/>
        </a:xfrm>
        <a:prstGeom prst="roundRect">
          <a:avLst/>
        </a:prstGeom>
      </xdr:spPr>
      <xdr:style>
        <a:lnRef idx="3">
          <a:schemeClr val="lt1"/>
        </a:lnRef>
        <a:fillRef idx="1">
          <a:schemeClr val="dk1"/>
        </a:fillRef>
        <a:effectRef idx="1">
          <a:schemeClr val="dk1"/>
        </a:effectRef>
        <a:fontRef idx="minor">
          <a:schemeClr val="lt1"/>
        </a:fontRef>
      </xdr:style>
      <xdr:txBody>
        <a:bodyPr vertOverflow="clip" horzOverflow="clip" rtlCol="0" anchor="t"/>
        <a:lstStyle/>
        <a:p>
          <a:pPr algn="l"/>
          <a:endParaRPr lang="nl-NL" sz="1100"/>
        </a:p>
      </xdr:txBody>
    </xdr:sp>
    <xdr:clientData/>
  </xdr:twoCellAnchor>
  <xdr:twoCellAnchor>
    <xdr:from>
      <xdr:col>0</xdr:col>
      <xdr:colOff>590550</xdr:colOff>
      <xdr:row>43</xdr:row>
      <xdr:rowOff>28575</xdr:rowOff>
    </xdr:from>
    <xdr:to>
      <xdr:col>3</xdr:col>
      <xdr:colOff>161925</xdr:colOff>
      <xdr:row>44</xdr:row>
      <xdr:rowOff>180974</xdr:rowOff>
    </xdr:to>
    <xdr:sp macro="" textlink="">
      <xdr:nvSpPr>
        <xdr:cNvPr id="4" name="Tekstvak 3">
          <a:hlinkClick xmlns:r="http://schemas.openxmlformats.org/officeDocument/2006/relationships" r:id="rId1"/>
          <a:extLst>
            <a:ext uri="{FF2B5EF4-FFF2-40B4-BE49-F238E27FC236}">
              <a16:creationId xmlns:a16="http://schemas.microsoft.com/office/drawing/2014/main" id="{00000000-0008-0000-0800-000004000000}"/>
            </a:ext>
          </a:extLst>
        </xdr:cNvPr>
        <xdr:cNvSpPr txBox="1"/>
      </xdr:nvSpPr>
      <xdr:spPr>
        <a:xfrm>
          <a:off x="590550" y="8220075"/>
          <a:ext cx="1543050"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b="1">
              <a:solidFill>
                <a:schemeClr val="bg1"/>
              </a:solidFill>
            </a:rPr>
            <a:t>Hoofdpagina</a:t>
          </a:r>
        </a:p>
      </xdr:txBody>
    </xdr:sp>
    <xdr:clientData/>
  </xdr:twoCellAnchor>
  <xdr:twoCellAnchor>
    <xdr:from>
      <xdr:col>0</xdr:col>
      <xdr:colOff>628650</xdr:colOff>
      <xdr:row>37</xdr:row>
      <xdr:rowOff>142875</xdr:rowOff>
    </xdr:from>
    <xdr:to>
      <xdr:col>3</xdr:col>
      <xdr:colOff>276225</xdr:colOff>
      <xdr:row>41</xdr:row>
      <xdr:rowOff>1</xdr:rowOff>
    </xdr:to>
    <xdr:sp macro="" textlink="">
      <xdr:nvSpPr>
        <xdr:cNvPr id="5" name="Tekstvak 4">
          <a:hlinkClick xmlns:r="http://schemas.openxmlformats.org/officeDocument/2006/relationships" r:id="rId2"/>
          <a:extLst>
            <a:ext uri="{FF2B5EF4-FFF2-40B4-BE49-F238E27FC236}">
              <a16:creationId xmlns:a16="http://schemas.microsoft.com/office/drawing/2014/main" id="{00000000-0008-0000-0800-000005000000}"/>
            </a:ext>
          </a:extLst>
        </xdr:cNvPr>
        <xdr:cNvSpPr txBox="1"/>
      </xdr:nvSpPr>
      <xdr:spPr>
        <a:xfrm>
          <a:off x="628650" y="7191375"/>
          <a:ext cx="1619250" cy="61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chemeClr val="bg1"/>
              </a:solidFill>
            </a:rPr>
            <a:t>Terug naar CO2 dashboard</a:t>
          </a:r>
        </a:p>
      </xdr:txBody>
    </xdr:sp>
    <xdr:clientData/>
  </xdr:twoCellAnchor>
  <xdr:twoCellAnchor>
    <xdr:from>
      <xdr:col>9</xdr:col>
      <xdr:colOff>581026</xdr:colOff>
      <xdr:row>0</xdr:row>
      <xdr:rowOff>0</xdr:rowOff>
    </xdr:from>
    <xdr:to>
      <xdr:col>21</xdr:col>
      <xdr:colOff>419100</xdr:colOff>
      <xdr:row>3</xdr:row>
      <xdr:rowOff>133350</xdr:rowOff>
    </xdr:to>
    <xdr:sp macro="" textlink="">
      <xdr:nvSpPr>
        <xdr:cNvPr id="6" name="Tekstvak 5">
          <a:extLst>
            <a:ext uri="{FF2B5EF4-FFF2-40B4-BE49-F238E27FC236}">
              <a16:creationId xmlns:a16="http://schemas.microsoft.com/office/drawing/2014/main" id="{00000000-0008-0000-0800-000006000000}"/>
            </a:ext>
          </a:extLst>
        </xdr:cNvPr>
        <xdr:cNvSpPr txBox="1"/>
      </xdr:nvSpPr>
      <xdr:spPr>
        <a:xfrm>
          <a:off x="6496051" y="0"/>
          <a:ext cx="7724774"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nl-NL" sz="4000">
              <a:solidFill>
                <a:schemeClr val="dk1"/>
              </a:solidFill>
              <a:effectLst/>
              <a:latin typeface="+mn-lt"/>
              <a:ea typeface="+mn-ea"/>
              <a:cs typeface="+mn-cs"/>
            </a:rPr>
            <a:t>CO2 footprint-</a:t>
          </a:r>
          <a:r>
            <a:rPr lang="nl-NL" sz="4000">
              <a:solidFill>
                <a:srgbClr val="FF0000"/>
              </a:solidFill>
              <a:effectLst/>
              <a:latin typeface="+mn-lt"/>
              <a:ea typeface="+mn-ea"/>
              <a:cs typeface="+mn-cs"/>
            </a:rPr>
            <a:t>Rotterdam</a:t>
          </a:r>
          <a:r>
            <a:rPr lang="nl-NL" sz="4000">
              <a:solidFill>
                <a:schemeClr val="dk1"/>
              </a:solidFill>
              <a:effectLst/>
              <a:latin typeface="+mn-lt"/>
              <a:ea typeface="+mn-ea"/>
              <a:cs typeface="+mn-cs"/>
            </a:rPr>
            <a:t>-2011</a:t>
          </a:r>
          <a:endParaRPr lang="nl-NL" sz="4000">
            <a:effectLst/>
          </a:endParaRPr>
        </a:p>
        <a:p>
          <a:endParaRPr lang="nl-NL" sz="1100"/>
        </a:p>
      </xdr:txBody>
    </xdr:sp>
    <xdr:clientData/>
  </xdr:twoCellAnchor>
  <xdr:twoCellAnchor>
    <xdr:from>
      <xdr:col>7</xdr:col>
      <xdr:colOff>0</xdr:colOff>
      <xdr:row>6</xdr:row>
      <xdr:rowOff>190499</xdr:rowOff>
    </xdr:from>
    <xdr:to>
      <xdr:col>16</xdr:col>
      <xdr:colOff>371475</xdr:colOff>
      <xdr:row>48</xdr:row>
      <xdr:rowOff>9525</xdr:rowOff>
    </xdr:to>
    <xdr:graphicFrame macro="">
      <xdr:nvGraphicFramePr>
        <xdr:cNvPr id="7" name="Grafiek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U49"/>
  <sheetViews>
    <sheetView windowProtection="1" showGridLines="0" view="pageLayout" zoomScale="80" zoomScaleNormal="100" zoomScalePageLayoutView="80" workbookViewId="0"/>
  </sheetViews>
  <sheetFormatPr defaultRowHeight="15" x14ac:dyDescent="0.25"/>
  <sheetData>
    <row r="7" spans="6:21" ht="15" customHeight="1" x14ac:dyDescent="0.25">
      <c r="F7" s="140" t="s">
        <v>0</v>
      </c>
      <c r="H7" s="5"/>
      <c r="I7" s="9"/>
      <c r="J7" s="9"/>
      <c r="M7" s="7"/>
      <c r="N7" s="8"/>
      <c r="O7" s="8"/>
      <c r="P7" s="8"/>
      <c r="R7" s="7"/>
      <c r="S7" s="7"/>
      <c r="T7" s="7"/>
      <c r="U7" s="7"/>
    </row>
    <row r="8" spans="6:21" ht="15" customHeight="1" x14ac:dyDescent="0.25">
      <c r="F8" s="141"/>
      <c r="H8" s="9"/>
      <c r="I8" s="9"/>
      <c r="J8" s="9"/>
      <c r="M8" s="8"/>
      <c r="N8" s="8"/>
      <c r="O8" s="8"/>
      <c r="P8" s="8"/>
      <c r="R8" s="7"/>
      <c r="S8" s="7"/>
      <c r="T8" s="7"/>
      <c r="U8" s="7"/>
    </row>
    <row r="9" spans="6:21" x14ac:dyDescent="0.25">
      <c r="F9" s="141"/>
      <c r="H9" s="1"/>
    </row>
    <row r="10" spans="6:21" x14ac:dyDescent="0.25">
      <c r="F10" s="141"/>
      <c r="H10" s="1"/>
    </row>
    <row r="11" spans="6:21" x14ac:dyDescent="0.25">
      <c r="F11" s="141"/>
      <c r="H11" s="1"/>
      <c r="I11" s="10"/>
    </row>
    <row r="12" spans="6:21" x14ac:dyDescent="0.25">
      <c r="F12" s="141"/>
      <c r="H12" s="1"/>
    </row>
    <row r="13" spans="6:21" x14ac:dyDescent="0.25">
      <c r="F13" s="141"/>
      <c r="H13" s="1"/>
    </row>
    <row r="14" spans="6:21" x14ac:dyDescent="0.25">
      <c r="F14" s="141"/>
      <c r="H14" s="1"/>
      <c r="I14" s="10"/>
    </row>
    <row r="15" spans="6:21" x14ac:dyDescent="0.25">
      <c r="F15" s="141"/>
      <c r="H15" s="1"/>
      <c r="I15" s="10"/>
    </row>
    <row r="16" spans="6:21" x14ac:dyDescent="0.25">
      <c r="F16" s="141"/>
      <c r="H16" s="1"/>
      <c r="I16" s="10"/>
    </row>
    <row r="17" spans="6:21" x14ac:dyDescent="0.25">
      <c r="F17" s="141"/>
      <c r="H17" s="1"/>
    </row>
    <row r="18" spans="6:21" x14ac:dyDescent="0.25">
      <c r="F18" s="141"/>
      <c r="H18" s="1"/>
    </row>
    <row r="19" spans="6:21" x14ac:dyDescent="0.25">
      <c r="F19" s="141"/>
      <c r="H19" s="1"/>
    </row>
    <row r="22" spans="6:21" ht="15" customHeight="1" x14ac:dyDescent="0.25">
      <c r="F22" s="142" t="s">
        <v>1</v>
      </c>
      <c r="H22" s="5"/>
      <c r="I22" s="6"/>
      <c r="J22" s="6"/>
      <c r="M22" s="3"/>
      <c r="N22" s="4"/>
      <c r="O22" s="4"/>
      <c r="P22" s="4"/>
      <c r="R22" s="7"/>
      <c r="S22" s="8"/>
      <c r="T22" s="8"/>
      <c r="U22" s="8"/>
    </row>
    <row r="23" spans="6:21" ht="15" customHeight="1" x14ac:dyDescent="0.25">
      <c r="F23" s="143"/>
      <c r="H23" s="6"/>
      <c r="I23" s="6"/>
      <c r="J23" s="6"/>
      <c r="M23" s="4"/>
      <c r="N23" s="4"/>
      <c r="O23" s="4"/>
      <c r="P23" s="4"/>
      <c r="R23" s="8"/>
      <c r="S23" s="8"/>
      <c r="T23" s="8"/>
      <c r="U23" s="8"/>
    </row>
    <row r="24" spans="6:21" x14ac:dyDescent="0.25">
      <c r="F24" s="143"/>
    </row>
    <row r="25" spans="6:21" x14ac:dyDescent="0.25">
      <c r="F25" s="143"/>
    </row>
    <row r="26" spans="6:21" x14ac:dyDescent="0.25">
      <c r="F26" s="143"/>
    </row>
    <row r="27" spans="6:21" x14ac:dyDescent="0.25">
      <c r="F27" s="143"/>
    </row>
    <row r="28" spans="6:21" x14ac:dyDescent="0.25">
      <c r="F28" s="143"/>
    </row>
    <row r="29" spans="6:21" x14ac:dyDescent="0.25">
      <c r="F29" s="143"/>
    </row>
    <row r="30" spans="6:21" x14ac:dyDescent="0.25">
      <c r="F30" s="143"/>
    </row>
    <row r="31" spans="6:21" x14ac:dyDescent="0.25">
      <c r="F31" s="143"/>
    </row>
    <row r="32" spans="6:21" x14ac:dyDescent="0.25">
      <c r="F32" s="143"/>
    </row>
    <row r="33" spans="6:21" x14ac:dyDescent="0.25">
      <c r="F33" s="143"/>
    </row>
    <row r="34" spans="6:21" x14ac:dyDescent="0.25">
      <c r="F34" s="143"/>
    </row>
    <row r="37" spans="6:21" x14ac:dyDescent="0.25">
      <c r="F37" s="144" t="s">
        <v>2</v>
      </c>
      <c r="H37" s="2"/>
      <c r="I37" s="2"/>
      <c r="J37" s="2"/>
      <c r="M37" s="2"/>
      <c r="N37" s="2"/>
      <c r="O37" s="2"/>
      <c r="P37" s="2"/>
      <c r="R37" s="2"/>
      <c r="S37" s="2"/>
      <c r="T37" s="2"/>
      <c r="U37" s="2"/>
    </row>
    <row r="38" spans="6:21" x14ac:dyDescent="0.25">
      <c r="F38" s="143"/>
      <c r="H38" s="2"/>
      <c r="I38" s="2"/>
      <c r="J38" s="2"/>
      <c r="M38" s="2"/>
      <c r="N38" s="2"/>
      <c r="O38" s="2"/>
      <c r="P38" s="2"/>
      <c r="R38" s="2"/>
      <c r="S38" s="2"/>
      <c r="T38" s="2"/>
      <c r="U38" s="2"/>
    </row>
    <row r="39" spans="6:21" x14ac:dyDescent="0.25">
      <c r="F39" s="143"/>
    </row>
    <row r="40" spans="6:21" x14ac:dyDescent="0.25">
      <c r="F40" s="143"/>
    </row>
    <row r="41" spans="6:21" x14ac:dyDescent="0.25">
      <c r="F41" s="143"/>
    </row>
    <row r="42" spans="6:21" x14ac:dyDescent="0.25">
      <c r="F42" s="143"/>
    </row>
    <row r="43" spans="6:21" x14ac:dyDescent="0.25">
      <c r="F43" s="143"/>
    </row>
    <row r="44" spans="6:21" x14ac:dyDescent="0.25">
      <c r="F44" s="143"/>
    </row>
    <row r="45" spans="6:21" x14ac:dyDescent="0.25">
      <c r="F45" s="143"/>
    </row>
    <row r="46" spans="6:21" x14ac:dyDescent="0.25">
      <c r="F46" s="143"/>
    </row>
    <row r="47" spans="6:21" x14ac:dyDescent="0.25">
      <c r="F47" s="143"/>
    </row>
    <row r="48" spans="6:21" x14ac:dyDescent="0.25">
      <c r="F48" s="143"/>
    </row>
    <row r="49" spans="6:6" x14ac:dyDescent="0.25">
      <c r="F49" s="143"/>
    </row>
  </sheetData>
  <mergeCells count="3">
    <mergeCell ref="F7:F19"/>
    <mergeCell ref="F22:F34"/>
    <mergeCell ref="F37:F49"/>
  </mergeCells>
  <pageMargins left="0.23622047244094491" right="0.23622047244094491" top="0.74803149606299213" bottom="0.74803149606299213" header="0.31496062992125984" footer="0.31496062992125984"/>
  <pageSetup paperSize="8" fitToWidth="0" fitToHeight="0" orientation="landscape" r:id="rId1"/>
  <headerFooter scaleWithDoc="0">
    <oddHeader>&amp;C&amp;G</oddHeader>
    <oddFooter xml:space="preserve">&amp;C
</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R12:U34"/>
  <sheetViews>
    <sheetView windowProtection="1" showGridLines="0" view="pageLayout" zoomScale="80" zoomScaleNormal="100" zoomScalePageLayoutView="80" workbookViewId="0">
      <selection activeCell="X33" sqref="X33"/>
    </sheetView>
  </sheetViews>
  <sheetFormatPr defaultRowHeight="15" x14ac:dyDescent="0.25"/>
  <sheetData>
    <row r="12" spans="18:21" ht="15.75" thickBot="1" x14ac:dyDescent="0.3"/>
    <row r="13" spans="18:21" ht="15.75" thickBot="1" x14ac:dyDescent="0.3">
      <c r="R13" s="145" t="s">
        <v>114</v>
      </c>
      <c r="S13" s="146"/>
      <c r="T13" s="147"/>
      <c r="U13" s="49" t="s">
        <v>115</v>
      </c>
    </row>
    <row r="14" spans="18:21" x14ac:dyDescent="0.25">
      <c r="R14" s="113" t="s">
        <v>57</v>
      </c>
      <c r="S14" s="114"/>
      <c r="T14" s="115"/>
      <c r="U14" s="112">
        <f>'CO2 data'!$E$61</f>
        <v>1</v>
      </c>
    </row>
    <row r="15" spans="18:21" x14ac:dyDescent="0.25">
      <c r="R15" s="164" t="s">
        <v>116</v>
      </c>
      <c r="S15" s="165"/>
      <c r="T15" s="166"/>
      <c r="U15" s="110">
        <f>'CO2 data'!$E$63</f>
        <v>1</v>
      </c>
    </row>
    <row r="16" spans="18:21" x14ac:dyDescent="0.25">
      <c r="R16" s="164" t="s">
        <v>61</v>
      </c>
      <c r="S16" s="165"/>
      <c r="T16" s="166"/>
      <c r="U16" s="110">
        <f>'CO2 data'!$E$65</f>
        <v>1</v>
      </c>
    </row>
    <row r="17" spans="18:21" x14ac:dyDescent="0.25">
      <c r="R17" s="164" t="s">
        <v>63</v>
      </c>
      <c r="S17" s="165"/>
      <c r="T17" s="166"/>
      <c r="U17" s="110">
        <f>'CO2 data'!$E$67</f>
        <v>1</v>
      </c>
    </row>
    <row r="18" spans="18:21" x14ac:dyDescent="0.25">
      <c r="R18" s="164" t="s">
        <v>58</v>
      </c>
      <c r="S18" s="165"/>
      <c r="T18" s="166"/>
      <c r="U18" s="110">
        <f>'CO2 data'!$E$62</f>
        <v>1</v>
      </c>
    </row>
    <row r="19" spans="18:21" x14ac:dyDescent="0.25">
      <c r="R19" s="164" t="s">
        <v>60</v>
      </c>
      <c r="S19" s="165"/>
      <c r="T19" s="166"/>
      <c r="U19" s="110">
        <f>'CO2 data'!$E$64</f>
        <v>1</v>
      </c>
    </row>
    <row r="20" spans="18:21" x14ac:dyDescent="0.25">
      <c r="R20" s="164" t="s">
        <v>62</v>
      </c>
      <c r="S20" s="165"/>
      <c r="T20" s="166"/>
      <c r="U20" s="110">
        <f>'CO2 data'!$E$66</f>
        <v>1</v>
      </c>
    </row>
    <row r="21" spans="18:21" ht="15.75" thickBot="1" x14ac:dyDescent="0.3">
      <c r="R21" s="170" t="s">
        <v>64</v>
      </c>
      <c r="S21" s="171"/>
      <c r="T21" s="172"/>
      <c r="U21" s="111">
        <f>'CO2 data'!$E$68</f>
        <v>1</v>
      </c>
    </row>
    <row r="22" spans="18:21" ht="15.75" thickBot="1" x14ac:dyDescent="0.3">
      <c r="R22" s="145" t="s">
        <v>34</v>
      </c>
      <c r="S22" s="146"/>
      <c r="T22" s="146"/>
      <c r="U22" s="49">
        <f>SUM(U14:U21)</f>
        <v>8</v>
      </c>
    </row>
    <row r="23" spans="18:21" ht="15.75" thickBot="1" x14ac:dyDescent="0.3">
      <c r="R23" s="145" t="s">
        <v>56</v>
      </c>
      <c r="S23" s="146"/>
      <c r="T23" s="49">
        <f>'CO2 data'!$C$60</f>
        <v>1</v>
      </c>
    </row>
    <row r="24" spans="18:21" ht="15.75" thickBot="1" x14ac:dyDescent="0.3">
      <c r="R24" s="145" t="s">
        <v>82</v>
      </c>
      <c r="S24" s="146"/>
      <c r="T24" s="147"/>
      <c r="U24" s="49">
        <f>SUM(U22/T23)</f>
        <v>8</v>
      </c>
    </row>
    <row r="26" spans="18:21" ht="15.75" thickBot="1" x14ac:dyDescent="0.3"/>
    <row r="27" spans="18:21" x14ac:dyDescent="0.25">
      <c r="R27" s="167" t="s">
        <v>118</v>
      </c>
      <c r="S27" s="168"/>
      <c r="T27" s="168"/>
      <c r="U27" s="169"/>
    </row>
    <row r="28" spans="18:21" x14ac:dyDescent="0.25">
      <c r="R28" s="173" t="s">
        <v>119</v>
      </c>
      <c r="S28" s="174"/>
      <c r="T28" s="174"/>
      <c r="U28" s="175"/>
    </row>
    <row r="29" spans="18:21" ht="15.75" thickBot="1" x14ac:dyDescent="0.3">
      <c r="R29" s="176" t="s">
        <v>117</v>
      </c>
      <c r="S29" s="177"/>
      <c r="T29" s="177"/>
      <c r="U29" s="178"/>
    </row>
    <row r="30" spans="18:21" ht="15.75" thickBot="1" x14ac:dyDescent="0.3">
      <c r="R30" s="116">
        <f>SUM((U22*1000)/35)</f>
        <v>228.57142857142858</v>
      </c>
      <c r="S30" s="179" t="s">
        <v>120</v>
      </c>
      <c r="T30" s="180"/>
      <c r="U30" s="181"/>
    </row>
    <row r="31" spans="18:21" ht="15.75" thickBot="1" x14ac:dyDescent="0.3">
      <c r="R31" s="145" t="s">
        <v>121</v>
      </c>
      <c r="S31" s="146"/>
      <c r="T31" s="146"/>
      <c r="U31" s="147"/>
    </row>
    <row r="32" spans="18:21" ht="15.75" thickBot="1" x14ac:dyDescent="0.3">
      <c r="R32" s="117">
        <f>SUM(R30*25)</f>
        <v>5714.2857142857147</v>
      </c>
      <c r="S32" s="145" t="s">
        <v>122</v>
      </c>
      <c r="T32" s="146"/>
      <c r="U32" s="147"/>
    </row>
    <row r="33" spans="18:21" ht="15.75" thickBot="1" x14ac:dyDescent="0.3">
      <c r="R33" s="49">
        <f>SUM(R32/10000)</f>
        <v>0.57142857142857151</v>
      </c>
      <c r="S33" s="145" t="s">
        <v>123</v>
      </c>
      <c r="T33" s="146"/>
      <c r="U33" s="147"/>
    </row>
    <row r="34" spans="18:21" ht="15.75" thickBot="1" x14ac:dyDescent="0.3">
      <c r="R34" s="49">
        <f>SUM(R33*2)</f>
        <v>1.142857142857143</v>
      </c>
      <c r="S34" s="145" t="s">
        <v>124</v>
      </c>
      <c r="T34" s="146"/>
      <c r="U34" s="147"/>
    </row>
  </sheetData>
  <mergeCells count="19">
    <mergeCell ref="S34:U34"/>
    <mergeCell ref="R28:U28"/>
    <mergeCell ref="R29:U29"/>
    <mergeCell ref="S30:U30"/>
    <mergeCell ref="R31:U31"/>
    <mergeCell ref="S32:U32"/>
    <mergeCell ref="S33:U33"/>
    <mergeCell ref="R27:U27"/>
    <mergeCell ref="R13:T13"/>
    <mergeCell ref="R15:T15"/>
    <mergeCell ref="R16:T16"/>
    <mergeCell ref="R17:T17"/>
    <mergeCell ref="R18:T18"/>
    <mergeCell ref="R19:T19"/>
    <mergeCell ref="R20:T20"/>
    <mergeCell ref="R21:T21"/>
    <mergeCell ref="R22:T22"/>
    <mergeCell ref="R23:S23"/>
    <mergeCell ref="R24:T24"/>
  </mergeCells>
  <pageMargins left="0.25" right="0.25" top="0.75" bottom="0.75" header="0.3" footer="0.3"/>
  <pageSetup paperSize="8" orientation="landscape" verticalDpi="0" r:id="rId1"/>
  <headerFooter>
    <oddHeader>&amp;C&amp;G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9:U21"/>
  <sheetViews>
    <sheetView windowProtection="1" showGridLines="0" view="pageLayout" topLeftCell="A7" zoomScale="80" zoomScaleNormal="100" zoomScalePageLayoutView="80" workbookViewId="0">
      <selection activeCell="T14" sqref="T14:U14"/>
    </sheetView>
  </sheetViews>
  <sheetFormatPr defaultRowHeight="15" x14ac:dyDescent="0.25"/>
  <sheetData>
    <row r="9" spans="8:21" x14ac:dyDescent="0.25">
      <c r="H9" s="109"/>
    </row>
    <row r="10" spans="8:21" x14ac:dyDescent="0.25">
      <c r="H10" s="109"/>
    </row>
    <row r="11" spans="8:21" x14ac:dyDescent="0.25">
      <c r="H11" s="109"/>
    </row>
    <row r="12" spans="8:21" ht="15.75" thickBot="1" x14ac:dyDescent="0.3">
      <c r="H12" s="109"/>
    </row>
    <row r="13" spans="8:21" ht="15.75" thickBot="1" x14ac:dyDescent="0.3">
      <c r="H13" s="109"/>
      <c r="Q13" s="145" t="s">
        <v>129</v>
      </c>
      <c r="R13" s="146"/>
      <c r="S13" s="147"/>
      <c r="T13" s="145" t="s">
        <v>115</v>
      </c>
      <c r="U13" s="147"/>
    </row>
    <row r="14" spans="8:21" x14ac:dyDescent="0.25">
      <c r="H14" s="109"/>
      <c r="Q14" s="182" t="str">
        <f>'CO2 reductie data'!A4</f>
        <v>Fietsplan</v>
      </c>
      <c r="R14" s="183"/>
      <c r="S14" s="184"/>
      <c r="T14" s="185">
        <f>'CO2 reductie data'!B4</f>
        <v>1</v>
      </c>
      <c r="U14" s="186"/>
    </row>
    <row r="15" spans="8:21" x14ac:dyDescent="0.25">
      <c r="Q15" s="152" t="str">
        <f>'CO2 reductie data'!A5</f>
        <v>OV</v>
      </c>
      <c r="R15" s="153"/>
      <c r="S15" s="156"/>
      <c r="T15" s="161">
        <f>'CO2 reductie data'!B5</f>
        <v>1</v>
      </c>
      <c r="U15" s="163"/>
    </row>
    <row r="16" spans="8:21" x14ac:dyDescent="0.25">
      <c r="Q16" s="152" t="str">
        <f>'CO2 reductie data'!A6</f>
        <v>Afval scheiding</v>
      </c>
      <c r="R16" s="153"/>
      <c r="S16" s="156"/>
      <c r="T16" s="161">
        <f>'CO2 reductie data'!B6</f>
        <v>1</v>
      </c>
      <c r="U16" s="163"/>
    </row>
    <row r="17" spans="17:21" x14ac:dyDescent="0.25">
      <c r="Q17" s="152" t="str">
        <f>'CO2 reductie data'!A7</f>
        <v>Video conferance</v>
      </c>
      <c r="R17" s="153"/>
      <c r="S17" s="156"/>
      <c r="T17" s="152">
        <f>'CO2 reductie data'!B7</f>
        <v>1</v>
      </c>
      <c r="U17" s="156"/>
    </row>
    <row r="18" spans="17:21" x14ac:dyDescent="0.25">
      <c r="Q18" s="152" t="str">
        <f>'CO2 reductie data'!A8</f>
        <v>enz</v>
      </c>
      <c r="R18" s="153"/>
      <c r="S18" s="156"/>
      <c r="T18" s="152">
        <f>'CO2 reductie data'!B8</f>
        <v>1</v>
      </c>
      <c r="U18" s="156"/>
    </row>
    <row r="19" spans="17:21" x14ac:dyDescent="0.25">
      <c r="Q19" s="152" t="str">
        <f>'CO2 reductie data'!A9</f>
        <v>enz</v>
      </c>
      <c r="R19" s="153"/>
      <c r="S19" s="156"/>
      <c r="T19" s="152">
        <f>'CO2 reductie data'!B9</f>
        <v>1</v>
      </c>
      <c r="U19" s="156"/>
    </row>
    <row r="20" spans="17:21" ht="15.75" thickBot="1" x14ac:dyDescent="0.3">
      <c r="Q20" s="154" t="str">
        <f>'CO2 reductie data'!A10</f>
        <v>enz</v>
      </c>
      <c r="R20" s="155"/>
      <c r="S20" s="157"/>
      <c r="T20" s="154">
        <f>'CO2 reductie data'!B10</f>
        <v>1</v>
      </c>
      <c r="U20" s="157"/>
    </row>
    <row r="21" spans="17:21" ht="15.75" thickBot="1" x14ac:dyDescent="0.3">
      <c r="Q21" s="145" t="s">
        <v>134</v>
      </c>
      <c r="R21" s="146"/>
      <c r="S21" s="147"/>
      <c r="T21" s="145">
        <f>SUM(T14:U20)</f>
        <v>7</v>
      </c>
      <c r="U21" s="147"/>
    </row>
  </sheetData>
  <mergeCells count="18">
    <mergeCell ref="Q21:S21"/>
    <mergeCell ref="T21:U21"/>
    <mergeCell ref="Q15:S15"/>
    <mergeCell ref="Q16:S16"/>
    <mergeCell ref="Q17:S17"/>
    <mergeCell ref="Q18:S18"/>
    <mergeCell ref="T15:U15"/>
    <mergeCell ref="T16:U16"/>
    <mergeCell ref="T17:U17"/>
    <mergeCell ref="T18:U18"/>
    <mergeCell ref="Q19:S19"/>
    <mergeCell ref="Q20:S20"/>
    <mergeCell ref="T19:U19"/>
    <mergeCell ref="T20:U20"/>
    <mergeCell ref="Q13:S13"/>
    <mergeCell ref="Q14:S14"/>
    <mergeCell ref="T13:U13"/>
    <mergeCell ref="T14:U14"/>
  </mergeCells>
  <pageMargins left="0.25" right="0.25" top="0.75" bottom="0.75" header="0.3" footer="0.3"/>
  <pageSetup paperSize="8" orientation="landscape" r:id="rId1"/>
  <headerFooter>
    <oddHeader>&amp;C&amp;G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indowProtection="1" showGridLines="0" view="pageLayout" zoomScale="80" zoomScaleNormal="100" zoomScalePageLayoutView="80" workbookViewId="0">
      <selection activeCell="Y27" sqref="Y27"/>
    </sheetView>
  </sheetViews>
  <sheetFormatPr defaultRowHeight="15" x14ac:dyDescent="0.25"/>
  <sheetData/>
  <pageMargins left="0.25" right="0.25" top="0.75" bottom="0.75" header="0.3" footer="0.3"/>
  <pageSetup paperSize="8" orientation="landscape" r:id="rId1"/>
  <headerFooter>
    <oddHeader>&amp;C&amp;G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G7:U50"/>
  <sheetViews>
    <sheetView windowProtection="1" showGridLines="0" view="pageLayout" zoomScale="80" zoomScaleNormal="100" zoomScalePageLayoutView="80" workbookViewId="0"/>
  </sheetViews>
  <sheetFormatPr defaultRowHeight="15" x14ac:dyDescent="0.25"/>
  <sheetData>
    <row r="7" spans="7:21" ht="15.75" thickBot="1" x14ac:dyDescent="0.3"/>
    <row r="8" spans="7:21" ht="18.75" x14ac:dyDescent="0.3">
      <c r="G8" s="14"/>
      <c r="H8" s="187" t="str">
        <f>'Afval data'!A4</f>
        <v>Project 1</v>
      </c>
      <c r="I8" s="187"/>
      <c r="J8" s="187"/>
      <c r="K8" s="15"/>
      <c r="L8" s="14"/>
      <c r="M8" s="187" t="str">
        <f>'Afval data'!A5</f>
        <v>Project 2</v>
      </c>
      <c r="N8" s="187"/>
      <c r="O8" s="187"/>
      <c r="P8" s="15"/>
      <c r="Q8" s="14"/>
      <c r="R8" s="187" t="str">
        <f>'Afval data'!A6</f>
        <v>Project 3</v>
      </c>
      <c r="S8" s="187"/>
      <c r="T8" s="187"/>
      <c r="U8" s="15"/>
    </row>
    <row r="9" spans="7:21" x14ac:dyDescent="0.25">
      <c r="G9" s="16"/>
      <c r="H9" s="12"/>
      <c r="I9" s="12"/>
      <c r="J9" s="12"/>
      <c r="K9" s="17"/>
      <c r="L9" s="16"/>
      <c r="M9" s="12"/>
      <c r="N9" s="12"/>
      <c r="O9" s="12"/>
      <c r="P9" s="17"/>
      <c r="Q9" s="16"/>
      <c r="R9" s="12"/>
      <c r="S9" s="12"/>
      <c r="T9" s="12"/>
      <c r="U9" s="17"/>
    </row>
    <row r="10" spans="7:21" x14ac:dyDescent="0.25">
      <c r="G10" s="16"/>
      <c r="H10" s="12"/>
      <c r="I10" s="12"/>
      <c r="J10" s="12"/>
      <c r="K10" s="17"/>
      <c r="L10" s="16"/>
      <c r="M10" s="12"/>
      <c r="N10" s="12"/>
      <c r="O10" s="12"/>
      <c r="P10" s="17"/>
      <c r="Q10" s="16"/>
      <c r="R10" s="12"/>
      <c r="S10" s="12"/>
      <c r="T10" s="12"/>
      <c r="U10" s="17"/>
    </row>
    <row r="11" spans="7:21" x14ac:dyDescent="0.25">
      <c r="G11" s="16"/>
      <c r="H11" s="12"/>
      <c r="I11" s="12"/>
      <c r="J11" s="12"/>
      <c r="K11" s="17"/>
      <c r="L11" s="16"/>
      <c r="M11" s="12"/>
      <c r="N11" s="12"/>
      <c r="O11" s="12"/>
      <c r="P11" s="17"/>
      <c r="Q11" s="16"/>
      <c r="R11" s="12"/>
      <c r="S11" s="12"/>
      <c r="T11" s="12"/>
      <c r="U11" s="17"/>
    </row>
    <row r="12" spans="7:21" x14ac:dyDescent="0.25">
      <c r="G12" s="16"/>
      <c r="H12" s="12"/>
      <c r="I12" s="12"/>
      <c r="J12" s="12"/>
      <c r="K12" s="17"/>
      <c r="L12" s="16"/>
      <c r="M12" s="12"/>
      <c r="N12" s="12"/>
      <c r="O12" s="12"/>
      <c r="P12" s="17"/>
      <c r="Q12" s="16"/>
      <c r="R12" s="12"/>
      <c r="S12" s="12"/>
      <c r="T12" s="12"/>
      <c r="U12" s="17"/>
    </row>
    <row r="13" spans="7:21" x14ac:dyDescent="0.25">
      <c r="G13" s="16"/>
      <c r="H13" s="12"/>
      <c r="I13" s="12"/>
      <c r="J13" s="12"/>
      <c r="K13" s="17"/>
      <c r="L13" s="16"/>
      <c r="M13" s="12"/>
      <c r="N13" s="12"/>
      <c r="O13" s="12"/>
      <c r="P13" s="17"/>
      <c r="Q13" s="16"/>
      <c r="R13" s="12"/>
      <c r="S13" s="12"/>
      <c r="T13" s="12"/>
      <c r="U13" s="17"/>
    </row>
    <row r="14" spans="7:21" x14ac:dyDescent="0.25">
      <c r="G14" s="16"/>
      <c r="H14" s="12"/>
      <c r="I14" s="12"/>
      <c r="J14" s="12"/>
      <c r="K14" s="17"/>
      <c r="L14" s="16"/>
      <c r="M14" s="12"/>
      <c r="N14" s="12"/>
      <c r="O14" s="12"/>
      <c r="P14" s="17"/>
      <c r="Q14" s="16"/>
      <c r="R14" s="12"/>
      <c r="S14" s="12"/>
      <c r="T14" s="12"/>
      <c r="U14" s="17"/>
    </row>
    <row r="15" spans="7:21" ht="15.75" thickBot="1" x14ac:dyDescent="0.3">
      <c r="G15" s="18"/>
      <c r="H15" s="29"/>
      <c r="I15" s="29"/>
      <c r="J15" s="29"/>
      <c r="K15" s="19"/>
      <c r="L15" s="18"/>
      <c r="M15" s="29"/>
      <c r="N15" s="29"/>
      <c r="O15" s="29"/>
      <c r="P15" s="19"/>
      <c r="Q15" s="18"/>
      <c r="R15" s="29"/>
      <c r="S15" s="29"/>
      <c r="T15" s="29"/>
      <c r="U15" s="19"/>
    </row>
    <row r="16" spans="7:21" ht="18.75" x14ac:dyDescent="0.3">
      <c r="G16" s="14"/>
      <c r="H16" s="187" t="str">
        <f>'Afval data'!A7</f>
        <v>Project 4</v>
      </c>
      <c r="I16" s="187"/>
      <c r="J16" s="187"/>
      <c r="K16" s="15"/>
      <c r="L16" s="28"/>
      <c r="M16" s="187" t="str">
        <f>'Afval data'!A8</f>
        <v>Project 5</v>
      </c>
      <c r="N16" s="187"/>
      <c r="O16" s="187"/>
      <c r="P16" s="28"/>
      <c r="Q16" s="14"/>
      <c r="R16" s="187" t="str">
        <f>'Afval data'!A9</f>
        <v>Project 6</v>
      </c>
      <c r="S16" s="187"/>
      <c r="T16" s="187"/>
      <c r="U16" s="15"/>
    </row>
    <row r="17" spans="7:21" x14ac:dyDescent="0.25">
      <c r="G17" s="16"/>
      <c r="H17" s="12"/>
      <c r="I17" s="12"/>
      <c r="J17" s="12"/>
      <c r="K17" s="17"/>
      <c r="L17" s="12"/>
      <c r="M17" s="12"/>
      <c r="N17" s="12"/>
      <c r="O17" s="12"/>
      <c r="P17" s="12"/>
      <c r="Q17" s="16"/>
      <c r="R17" s="12"/>
      <c r="S17" s="12"/>
      <c r="T17" s="12"/>
      <c r="U17" s="17"/>
    </row>
    <row r="18" spans="7:21" x14ac:dyDescent="0.25">
      <c r="G18" s="16"/>
      <c r="H18" s="12"/>
      <c r="I18" s="12"/>
      <c r="J18" s="12"/>
      <c r="K18" s="17"/>
      <c r="L18" s="12"/>
      <c r="M18" s="12"/>
      <c r="N18" s="12"/>
      <c r="O18" s="12"/>
      <c r="P18" s="12"/>
      <c r="Q18" s="16"/>
      <c r="R18" s="12"/>
      <c r="S18" s="12"/>
      <c r="T18" s="12"/>
      <c r="U18" s="17"/>
    </row>
    <row r="19" spans="7:21" x14ac:dyDescent="0.25">
      <c r="G19" s="16"/>
      <c r="H19" s="12"/>
      <c r="I19" s="12"/>
      <c r="J19" s="12"/>
      <c r="K19" s="17"/>
      <c r="L19" s="12"/>
      <c r="M19" s="12"/>
      <c r="N19" s="12"/>
      <c r="O19" s="12"/>
      <c r="P19" s="12"/>
      <c r="Q19" s="16"/>
      <c r="R19" s="12"/>
      <c r="S19" s="12"/>
      <c r="T19" s="12"/>
      <c r="U19" s="17"/>
    </row>
    <row r="20" spans="7:21" x14ac:dyDescent="0.25">
      <c r="G20" s="16"/>
      <c r="H20" s="12"/>
      <c r="I20" s="12"/>
      <c r="J20" s="12"/>
      <c r="K20" s="17"/>
      <c r="L20" s="12"/>
      <c r="M20" s="12"/>
      <c r="N20" s="12"/>
      <c r="O20" s="12"/>
      <c r="P20" s="12"/>
      <c r="Q20" s="16"/>
      <c r="R20" s="12"/>
      <c r="S20" s="12"/>
      <c r="T20" s="12"/>
      <c r="U20" s="17"/>
    </row>
    <row r="21" spans="7:21" x14ac:dyDescent="0.25">
      <c r="G21" s="16"/>
      <c r="H21" s="12"/>
      <c r="I21" s="12"/>
      <c r="J21" s="12"/>
      <c r="K21" s="17"/>
      <c r="L21" s="12"/>
      <c r="M21" s="12"/>
      <c r="N21" s="12"/>
      <c r="O21" s="12"/>
      <c r="P21" s="12"/>
      <c r="Q21" s="16"/>
      <c r="R21" s="12"/>
      <c r="S21" s="12"/>
      <c r="T21" s="12"/>
      <c r="U21" s="17"/>
    </row>
    <row r="22" spans="7:21" x14ac:dyDescent="0.25">
      <c r="G22" s="16"/>
      <c r="H22" s="12"/>
      <c r="I22" s="12"/>
      <c r="J22" s="12"/>
      <c r="K22" s="17"/>
      <c r="L22" s="12"/>
      <c r="M22" s="12"/>
      <c r="N22" s="12"/>
      <c r="O22" s="12"/>
      <c r="P22" s="12"/>
      <c r="Q22" s="16"/>
      <c r="R22" s="12"/>
      <c r="S22" s="12"/>
      <c r="T22" s="12"/>
      <c r="U22" s="17"/>
    </row>
    <row r="23" spans="7:21" ht="15.75" thickBot="1" x14ac:dyDescent="0.3">
      <c r="G23" s="18"/>
      <c r="H23" s="29"/>
      <c r="I23" s="29"/>
      <c r="J23" s="29"/>
      <c r="K23" s="19"/>
      <c r="L23" s="29"/>
      <c r="M23" s="29"/>
      <c r="N23" s="29"/>
      <c r="O23" s="29"/>
      <c r="P23" s="29"/>
      <c r="Q23" s="18"/>
      <c r="R23" s="29"/>
      <c r="S23" s="29"/>
      <c r="T23" s="29"/>
      <c r="U23" s="19"/>
    </row>
    <row r="24" spans="7:21" ht="18.75" x14ac:dyDescent="0.3">
      <c r="G24" s="14"/>
      <c r="H24" s="187" t="str">
        <f>'Afval data'!A10</f>
        <v>Project 7</v>
      </c>
      <c r="I24" s="187"/>
      <c r="J24" s="187"/>
      <c r="K24" s="15"/>
      <c r="L24" s="28"/>
      <c r="M24" s="187" t="str">
        <f>'Afval data'!A11</f>
        <v>Project 8</v>
      </c>
      <c r="N24" s="187"/>
      <c r="O24" s="187"/>
      <c r="P24" s="28"/>
      <c r="Q24" s="14"/>
      <c r="R24" s="187" t="str">
        <f>'Afval data'!A12</f>
        <v>Project 9</v>
      </c>
      <c r="S24" s="187"/>
      <c r="T24" s="187"/>
      <c r="U24" s="15"/>
    </row>
    <row r="25" spans="7:21" x14ac:dyDescent="0.25">
      <c r="G25" s="16"/>
      <c r="H25" s="12"/>
      <c r="I25" s="12"/>
      <c r="J25" s="12"/>
      <c r="K25" s="17"/>
      <c r="L25" s="12"/>
      <c r="M25" s="12"/>
      <c r="N25" s="12"/>
      <c r="O25" s="12"/>
      <c r="P25" s="12"/>
      <c r="Q25" s="16"/>
      <c r="R25" s="12"/>
      <c r="S25" s="12"/>
      <c r="T25" s="12"/>
      <c r="U25" s="17"/>
    </row>
    <row r="26" spans="7:21" x14ac:dyDescent="0.25">
      <c r="G26" s="16"/>
      <c r="H26" s="12"/>
      <c r="I26" s="12"/>
      <c r="J26" s="12"/>
      <c r="K26" s="17"/>
      <c r="L26" s="12"/>
      <c r="M26" s="12"/>
      <c r="N26" s="12"/>
      <c r="O26" s="12"/>
      <c r="P26" s="12"/>
      <c r="Q26" s="16"/>
      <c r="R26" s="12"/>
      <c r="S26" s="12"/>
      <c r="T26" s="12"/>
      <c r="U26" s="17"/>
    </row>
    <row r="27" spans="7:21" x14ac:dyDescent="0.25">
      <c r="G27" s="16"/>
      <c r="H27" s="12"/>
      <c r="I27" s="12"/>
      <c r="J27" s="12"/>
      <c r="K27" s="17"/>
      <c r="L27" s="12"/>
      <c r="M27" s="12"/>
      <c r="N27" s="12"/>
      <c r="O27" s="12"/>
      <c r="P27" s="12"/>
      <c r="Q27" s="16"/>
      <c r="R27" s="12"/>
      <c r="S27" s="12"/>
      <c r="T27" s="12"/>
      <c r="U27" s="17"/>
    </row>
    <row r="28" spans="7:21" x14ac:dyDescent="0.25">
      <c r="G28" s="16"/>
      <c r="H28" s="12"/>
      <c r="I28" s="12"/>
      <c r="J28" s="12"/>
      <c r="K28" s="17"/>
      <c r="L28" s="12"/>
      <c r="M28" s="12"/>
      <c r="N28" s="12"/>
      <c r="O28" s="12"/>
      <c r="P28" s="12"/>
      <c r="Q28" s="16"/>
      <c r="R28" s="12"/>
      <c r="S28" s="12"/>
      <c r="T28" s="12"/>
      <c r="U28" s="17"/>
    </row>
    <row r="29" spans="7:21" x14ac:dyDescent="0.25">
      <c r="G29" s="16"/>
      <c r="H29" s="12"/>
      <c r="I29" s="12"/>
      <c r="J29" s="12"/>
      <c r="K29" s="17"/>
      <c r="L29" s="12"/>
      <c r="M29" s="12"/>
      <c r="N29" s="12"/>
      <c r="O29" s="12"/>
      <c r="P29" s="12"/>
      <c r="Q29" s="16"/>
      <c r="R29" s="12"/>
      <c r="S29" s="12"/>
      <c r="T29" s="12"/>
      <c r="U29" s="17"/>
    </row>
    <row r="30" spans="7:21" x14ac:dyDescent="0.25">
      <c r="G30" s="16"/>
      <c r="H30" s="12"/>
      <c r="I30" s="12"/>
      <c r="J30" s="12"/>
      <c r="K30" s="17"/>
      <c r="L30" s="12"/>
      <c r="M30" s="12"/>
      <c r="N30" s="12"/>
      <c r="O30" s="12"/>
      <c r="P30" s="12"/>
      <c r="Q30" s="16"/>
      <c r="R30" s="12"/>
      <c r="S30" s="12"/>
      <c r="T30" s="12"/>
      <c r="U30" s="17"/>
    </row>
    <row r="31" spans="7:21" ht="15.75" thickBot="1" x14ac:dyDescent="0.3">
      <c r="G31" s="18"/>
      <c r="H31" s="29"/>
      <c r="I31" s="29"/>
      <c r="J31" s="29"/>
      <c r="K31" s="19"/>
      <c r="L31" s="29"/>
      <c r="M31" s="29"/>
      <c r="N31" s="29"/>
      <c r="O31" s="29"/>
      <c r="P31" s="29"/>
      <c r="Q31" s="18"/>
      <c r="R31" s="29"/>
      <c r="S31" s="29"/>
      <c r="T31" s="29"/>
      <c r="U31" s="19"/>
    </row>
    <row r="32" spans="7:21" ht="18.75" x14ac:dyDescent="0.3">
      <c r="G32" s="14"/>
      <c r="H32" s="187" t="str">
        <f>'Afval data'!A13</f>
        <v>Project 10</v>
      </c>
      <c r="I32" s="187"/>
      <c r="J32" s="187"/>
      <c r="K32" s="15"/>
      <c r="L32" s="28"/>
      <c r="M32" s="187" t="str">
        <f>'Afval data'!A14</f>
        <v>Project 11</v>
      </c>
      <c r="N32" s="187"/>
      <c r="O32" s="187"/>
      <c r="P32" s="28"/>
      <c r="Q32" s="14"/>
      <c r="R32" s="187" t="str">
        <f>'Afval data'!A15</f>
        <v>Project 12</v>
      </c>
      <c r="S32" s="187"/>
      <c r="T32" s="187"/>
      <c r="U32" s="15"/>
    </row>
    <row r="33" spans="7:21" x14ac:dyDescent="0.25">
      <c r="G33" s="16"/>
      <c r="H33" s="12"/>
      <c r="I33" s="12"/>
      <c r="J33" s="12"/>
      <c r="K33" s="17"/>
      <c r="L33" s="12"/>
      <c r="M33" s="12"/>
      <c r="N33" s="12"/>
      <c r="O33" s="12"/>
      <c r="P33" s="12"/>
      <c r="Q33" s="16"/>
      <c r="R33" s="12"/>
      <c r="S33" s="12"/>
      <c r="T33" s="12"/>
      <c r="U33" s="17"/>
    </row>
    <row r="34" spans="7:21" x14ac:dyDescent="0.25">
      <c r="G34" s="16"/>
      <c r="H34" s="12"/>
      <c r="I34" s="12"/>
      <c r="J34" s="12"/>
      <c r="K34" s="17"/>
      <c r="L34" s="12"/>
      <c r="M34" s="12"/>
      <c r="N34" s="12"/>
      <c r="O34" s="12"/>
      <c r="P34" s="12"/>
      <c r="Q34" s="16"/>
      <c r="R34" s="12"/>
      <c r="S34" s="12"/>
      <c r="T34" s="12"/>
      <c r="U34" s="17"/>
    </row>
    <row r="35" spans="7:21" x14ac:dyDescent="0.25">
      <c r="G35" s="16"/>
      <c r="H35" s="12"/>
      <c r="I35" s="12"/>
      <c r="J35" s="12"/>
      <c r="K35" s="17"/>
      <c r="L35" s="12"/>
      <c r="M35" s="12"/>
      <c r="N35" s="12"/>
      <c r="O35" s="12"/>
      <c r="P35" s="12"/>
      <c r="Q35" s="16"/>
      <c r="R35" s="12"/>
      <c r="S35" s="12"/>
      <c r="T35" s="12"/>
      <c r="U35" s="17"/>
    </row>
    <row r="36" spans="7:21" x14ac:dyDescent="0.25">
      <c r="G36" s="16"/>
      <c r="H36" s="12"/>
      <c r="I36" s="12"/>
      <c r="J36" s="12"/>
      <c r="K36" s="17"/>
      <c r="L36" s="12"/>
      <c r="M36" s="12"/>
      <c r="N36" s="12"/>
      <c r="O36" s="12"/>
      <c r="P36" s="12"/>
      <c r="Q36" s="16"/>
      <c r="R36" s="12"/>
      <c r="S36" s="12"/>
      <c r="T36" s="12"/>
      <c r="U36" s="17"/>
    </row>
    <row r="37" spans="7:21" x14ac:dyDescent="0.25">
      <c r="G37" s="16"/>
      <c r="H37" s="12"/>
      <c r="I37" s="12"/>
      <c r="J37" s="12"/>
      <c r="K37" s="17"/>
      <c r="L37" s="12"/>
      <c r="M37" s="12"/>
      <c r="N37" s="12"/>
      <c r="O37" s="12"/>
      <c r="P37" s="12"/>
      <c r="Q37" s="16"/>
      <c r="R37" s="12"/>
      <c r="S37" s="12"/>
      <c r="T37" s="12"/>
      <c r="U37" s="17"/>
    </row>
    <row r="38" spans="7:21" x14ac:dyDescent="0.25">
      <c r="G38" s="16"/>
      <c r="H38" s="12"/>
      <c r="I38" s="12"/>
      <c r="J38" s="12"/>
      <c r="K38" s="17"/>
      <c r="L38" s="12"/>
      <c r="M38" s="12"/>
      <c r="N38" s="12"/>
      <c r="O38" s="12"/>
      <c r="P38" s="12"/>
      <c r="Q38" s="16"/>
      <c r="R38" s="12"/>
      <c r="S38" s="12"/>
      <c r="T38" s="12"/>
      <c r="U38" s="17"/>
    </row>
    <row r="39" spans="7:21" ht="15.75" thickBot="1" x14ac:dyDescent="0.3">
      <c r="G39" s="18"/>
      <c r="H39" s="29"/>
      <c r="I39" s="29"/>
      <c r="J39" s="29"/>
      <c r="K39" s="19"/>
      <c r="L39" s="29"/>
      <c r="M39" s="29"/>
      <c r="N39" s="29"/>
      <c r="O39" s="29"/>
      <c r="P39" s="29"/>
      <c r="Q39" s="18"/>
      <c r="R39" s="29"/>
      <c r="S39" s="29"/>
      <c r="T39" s="29"/>
      <c r="U39" s="19"/>
    </row>
    <row r="40" spans="7:21" ht="18.75" x14ac:dyDescent="0.3">
      <c r="G40" s="14"/>
      <c r="H40" s="187" t="str">
        <f>'Afval data'!A16</f>
        <v>Project 13</v>
      </c>
      <c r="I40" s="187"/>
      <c r="J40" s="187"/>
      <c r="K40" s="15"/>
      <c r="L40" s="28"/>
      <c r="M40" s="187" t="str">
        <f>'Afval data'!A17</f>
        <v>Project 14</v>
      </c>
      <c r="N40" s="187"/>
      <c r="O40" s="187"/>
      <c r="P40" s="28"/>
      <c r="Q40" s="14"/>
      <c r="R40" s="187" t="str">
        <f>'Afval data'!A18</f>
        <v>project 15</v>
      </c>
      <c r="S40" s="187"/>
      <c r="T40" s="187"/>
      <c r="U40" s="15"/>
    </row>
    <row r="41" spans="7:21" x14ac:dyDescent="0.25">
      <c r="G41" s="16"/>
      <c r="H41" s="12"/>
      <c r="I41" s="12"/>
      <c r="J41" s="12"/>
      <c r="K41" s="17"/>
      <c r="L41" s="12"/>
      <c r="M41" s="12"/>
      <c r="N41" s="12"/>
      <c r="O41" s="12"/>
      <c r="P41" s="12"/>
      <c r="Q41" s="16"/>
      <c r="R41" s="12"/>
      <c r="S41" s="12"/>
      <c r="T41" s="12"/>
      <c r="U41" s="17"/>
    </row>
    <row r="42" spans="7:21" x14ac:dyDescent="0.25">
      <c r="G42" s="16"/>
      <c r="H42" s="12"/>
      <c r="I42" s="12"/>
      <c r="J42" s="12"/>
      <c r="K42" s="17"/>
      <c r="L42" s="12"/>
      <c r="M42" s="12"/>
      <c r="N42" s="12"/>
      <c r="O42" s="12"/>
      <c r="P42" s="12"/>
      <c r="Q42" s="16"/>
      <c r="R42" s="12"/>
      <c r="S42" s="12"/>
      <c r="T42" s="12"/>
      <c r="U42" s="17"/>
    </row>
    <row r="43" spans="7:21" x14ac:dyDescent="0.25">
      <c r="G43" s="16"/>
      <c r="H43" s="12"/>
      <c r="I43" s="12"/>
      <c r="J43" s="12"/>
      <c r="K43" s="17"/>
      <c r="L43" s="12"/>
      <c r="M43" s="12"/>
      <c r="N43" s="12"/>
      <c r="O43" s="12"/>
      <c r="P43" s="12"/>
      <c r="Q43" s="16"/>
      <c r="R43" s="12"/>
      <c r="S43" s="12"/>
      <c r="T43" s="12"/>
      <c r="U43" s="17"/>
    </row>
    <row r="44" spans="7:21" x14ac:dyDescent="0.25">
      <c r="G44" s="16"/>
      <c r="H44" s="12"/>
      <c r="I44" s="12"/>
      <c r="J44" s="12"/>
      <c r="K44" s="17"/>
      <c r="L44" s="12"/>
      <c r="M44" s="12"/>
      <c r="N44" s="12"/>
      <c r="O44" s="12"/>
      <c r="P44" s="12"/>
      <c r="Q44" s="16"/>
      <c r="R44" s="12"/>
      <c r="S44" s="12"/>
      <c r="T44" s="12"/>
      <c r="U44" s="17"/>
    </row>
    <row r="45" spans="7:21" x14ac:dyDescent="0.25">
      <c r="G45" s="16"/>
      <c r="H45" s="12"/>
      <c r="I45" s="12"/>
      <c r="J45" s="12"/>
      <c r="K45" s="17"/>
      <c r="L45" s="12"/>
      <c r="M45" s="12"/>
      <c r="N45" s="12"/>
      <c r="O45" s="12"/>
      <c r="P45" s="12"/>
      <c r="Q45" s="16"/>
      <c r="R45" s="12"/>
      <c r="S45" s="12"/>
      <c r="T45" s="12"/>
      <c r="U45" s="17"/>
    </row>
    <row r="46" spans="7:21" x14ac:dyDescent="0.25">
      <c r="G46" s="16"/>
      <c r="H46" s="12"/>
      <c r="I46" s="12"/>
      <c r="J46" s="12"/>
      <c r="K46" s="17"/>
      <c r="L46" s="12"/>
      <c r="M46" s="12"/>
      <c r="N46" s="12"/>
      <c r="O46" s="12"/>
      <c r="P46" s="12"/>
      <c r="Q46" s="16"/>
      <c r="R46" s="12"/>
      <c r="S46" s="12"/>
      <c r="T46" s="12"/>
      <c r="U46" s="17"/>
    </row>
    <row r="47" spans="7:21" ht="15.75" thickBot="1" x14ac:dyDescent="0.3">
      <c r="G47" s="18"/>
      <c r="H47" s="29"/>
      <c r="I47" s="29"/>
      <c r="J47" s="29"/>
      <c r="K47" s="19"/>
      <c r="L47" s="29"/>
      <c r="M47" s="29"/>
      <c r="N47" s="29"/>
      <c r="O47" s="29"/>
      <c r="P47" s="29"/>
      <c r="Q47" s="18"/>
      <c r="R47" s="29"/>
      <c r="S47" s="29"/>
      <c r="T47" s="29"/>
      <c r="U47" s="19"/>
    </row>
    <row r="48" spans="7:21" x14ac:dyDescent="0.25">
      <c r="G48" s="12"/>
      <c r="H48" s="12"/>
      <c r="I48" s="12"/>
      <c r="J48" s="12"/>
      <c r="K48" s="12"/>
      <c r="L48" s="12"/>
      <c r="M48" s="12"/>
      <c r="N48" s="12"/>
      <c r="O48" s="12"/>
      <c r="P48" s="12"/>
      <c r="Q48" s="12"/>
      <c r="R48" s="12"/>
      <c r="S48" s="12"/>
      <c r="T48" s="12"/>
      <c r="U48" s="12"/>
    </row>
    <row r="49" spans="7:21" x14ac:dyDescent="0.25">
      <c r="G49" s="12"/>
      <c r="H49" s="12"/>
      <c r="I49" s="12"/>
      <c r="J49" s="12"/>
      <c r="K49" s="12"/>
      <c r="L49" s="12"/>
      <c r="M49" s="12"/>
      <c r="N49" s="12"/>
      <c r="O49" s="12"/>
      <c r="P49" s="12"/>
      <c r="Q49" s="12"/>
      <c r="R49" s="12"/>
      <c r="S49" s="12"/>
      <c r="T49" s="12"/>
      <c r="U49" s="12"/>
    </row>
    <row r="50" spans="7:21" x14ac:dyDescent="0.25">
      <c r="G50" s="12"/>
      <c r="H50" s="12"/>
      <c r="I50" s="12"/>
      <c r="J50" s="12"/>
      <c r="K50" s="12"/>
      <c r="L50" s="12"/>
      <c r="M50" s="12"/>
      <c r="N50" s="12"/>
      <c r="O50" s="12"/>
      <c r="P50" s="12"/>
      <c r="Q50" s="12"/>
      <c r="R50" s="12"/>
      <c r="S50" s="12"/>
      <c r="T50" s="12"/>
      <c r="U50" s="12"/>
    </row>
  </sheetData>
  <mergeCells count="15">
    <mergeCell ref="H40:J40"/>
    <mergeCell ref="M40:O40"/>
    <mergeCell ref="R40:T40"/>
    <mergeCell ref="H24:J24"/>
    <mergeCell ref="M24:O24"/>
    <mergeCell ref="R24:T24"/>
    <mergeCell ref="H32:J32"/>
    <mergeCell ref="M32:O32"/>
    <mergeCell ref="R32:T32"/>
    <mergeCell ref="H8:J8"/>
    <mergeCell ref="M8:O8"/>
    <mergeCell ref="R8:T8"/>
    <mergeCell ref="H16:J16"/>
    <mergeCell ref="M16:O16"/>
    <mergeCell ref="R16:T16"/>
  </mergeCells>
  <hyperlinks>
    <hyperlink ref="H8:J8" location="'Project 1'!A1" display="Project 1" xr:uid="{00000000-0004-0000-0C00-000000000000}"/>
    <hyperlink ref="M8:O8" location="'Project 2'!A1" display="project 2" xr:uid="{00000000-0004-0000-0C00-000001000000}"/>
    <hyperlink ref="R8:T8" location="'Project 3'!A1" display="project 3" xr:uid="{00000000-0004-0000-0C00-000002000000}"/>
    <hyperlink ref="H16:J16" location="'Project 4'!A1" display="project 4" xr:uid="{00000000-0004-0000-0C00-000003000000}"/>
    <hyperlink ref="M16:O16" location="'Project 5'!A1" display="project 5" xr:uid="{00000000-0004-0000-0C00-000004000000}"/>
    <hyperlink ref="R16:T16" location="'Project 6'!A1" display="project 6" xr:uid="{00000000-0004-0000-0C00-000005000000}"/>
    <hyperlink ref="H24:J24" location="'Project 7'!A1" display="project 7" xr:uid="{00000000-0004-0000-0C00-000006000000}"/>
    <hyperlink ref="M24:O24" location="'Project 8'!A1" display="project 8" xr:uid="{00000000-0004-0000-0C00-000007000000}"/>
    <hyperlink ref="R24:T24" location="'Project 9'!A1" display="project 9" xr:uid="{00000000-0004-0000-0C00-000008000000}"/>
    <hyperlink ref="H32:J32" location="'Project 10'!A1" display="project 10" xr:uid="{00000000-0004-0000-0C00-000009000000}"/>
    <hyperlink ref="M32:O32" location="'Project 11'!A1" display="project 11" xr:uid="{00000000-0004-0000-0C00-00000A000000}"/>
    <hyperlink ref="R32:T32" location="'Project 12'!A1" display="project 12" xr:uid="{00000000-0004-0000-0C00-00000B000000}"/>
    <hyperlink ref="H40:J40" location="'Project 13'!A1" display="project 13" xr:uid="{00000000-0004-0000-0C00-00000C000000}"/>
    <hyperlink ref="M40:O40" location="'Project 14'!A1" display="project 14" xr:uid="{00000000-0004-0000-0C00-00000D000000}"/>
    <hyperlink ref="R40:T40" location="'Project 15'!A1" display="project 15" xr:uid="{00000000-0004-0000-0C00-00000E000000}"/>
  </hyperlinks>
  <pageMargins left="0.7" right="0.7" top="0.75" bottom="0.75" header="0.3" footer="0.3"/>
  <pageSetup paperSize="8" orientation="landscape" r:id="rId1"/>
  <headerFooter>
    <oddHeader>&amp;C&amp;G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9:U47"/>
  <sheetViews>
    <sheetView windowProtection="1" showGridLines="0" view="pageLayout" zoomScale="80" zoomScaleNormal="100" zoomScalePageLayoutView="80" workbookViewId="0">
      <selection activeCell="X45" sqref="X45"/>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90">
        <f>'Afval data'!B37</f>
        <v>1</v>
      </c>
      <c r="T11" s="190"/>
      <c r="U11" s="105">
        <f>SUM(S11/(S17/100))</f>
        <v>16.666666666666668</v>
      </c>
    </row>
    <row r="12" spans="16:21" ht="15.75" thickBot="1" x14ac:dyDescent="0.3">
      <c r="P12" s="152" t="s">
        <v>54</v>
      </c>
      <c r="Q12" s="153"/>
      <c r="R12" s="153"/>
      <c r="S12" s="162">
        <f>'Afval data'!B38</f>
        <v>1</v>
      </c>
      <c r="T12" s="162"/>
      <c r="U12" s="105">
        <f>SUM(S12/(S17/100))</f>
        <v>16.666666666666668</v>
      </c>
    </row>
    <row r="13" spans="16:21" ht="15.75" thickBot="1" x14ac:dyDescent="0.3">
      <c r="P13" s="152" t="s">
        <v>11</v>
      </c>
      <c r="Q13" s="153"/>
      <c r="R13" s="153"/>
      <c r="S13" s="162">
        <f>'Afval data'!B39</f>
        <v>1</v>
      </c>
      <c r="T13" s="162"/>
      <c r="U13" s="105">
        <f>SUM(S13/(S17/100))</f>
        <v>16.666666666666668</v>
      </c>
    </row>
    <row r="14" spans="16:21" ht="15.75" thickBot="1" x14ac:dyDescent="0.3">
      <c r="P14" s="152" t="s">
        <v>3</v>
      </c>
      <c r="Q14" s="153"/>
      <c r="R14" s="153"/>
      <c r="S14" s="162">
        <f>'Afval data'!B40</f>
        <v>1</v>
      </c>
      <c r="T14" s="162"/>
      <c r="U14" s="105">
        <f>SUM(S14/(S17/100))</f>
        <v>16.666666666666668</v>
      </c>
    </row>
    <row r="15" spans="16:21" ht="15.75" thickBot="1" x14ac:dyDescent="0.3">
      <c r="P15" s="152" t="s">
        <v>53</v>
      </c>
      <c r="Q15" s="153"/>
      <c r="R15" s="153"/>
      <c r="S15" s="162">
        <f>'Afval data'!B41</f>
        <v>1</v>
      </c>
      <c r="T15" s="162"/>
      <c r="U15" s="105">
        <f>SUM(S15/(S17/100))</f>
        <v>16.666666666666668</v>
      </c>
    </row>
    <row r="16" spans="16:21" ht="15.75" thickBot="1" x14ac:dyDescent="0.3">
      <c r="P16" s="191" t="s">
        <v>4</v>
      </c>
      <c r="Q16" s="192"/>
      <c r="R16" s="192"/>
      <c r="S16" s="188">
        <f>'Afval data'!B42</f>
        <v>1</v>
      </c>
      <c r="T16" s="189"/>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row r="32" spans="16:21" x14ac:dyDescent="0.25">
      <c r="P32" s="12"/>
      <c r="Q32" s="12"/>
      <c r="R32" s="12"/>
      <c r="S32" s="12"/>
      <c r="T32" s="12"/>
      <c r="U32" s="12"/>
    </row>
    <row r="33" spans="8:21" x14ac:dyDescent="0.25">
      <c r="P33" s="12"/>
      <c r="Q33" s="12"/>
      <c r="R33" s="12"/>
      <c r="S33" s="12"/>
      <c r="T33" s="12"/>
      <c r="U33" s="12"/>
    </row>
    <row r="34" spans="8:21" x14ac:dyDescent="0.25">
      <c r="P34" s="12"/>
      <c r="Q34" s="12"/>
      <c r="R34" s="12"/>
      <c r="S34" s="12"/>
      <c r="T34" s="12"/>
      <c r="U34" s="12"/>
    </row>
    <row r="35" spans="8:21" x14ac:dyDescent="0.25">
      <c r="P35" s="12"/>
      <c r="Q35" s="12"/>
      <c r="R35" s="12"/>
      <c r="S35" s="12"/>
      <c r="T35" s="12"/>
      <c r="U35" s="12"/>
    </row>
    <row r="36" spans="8:21" x14ac:dyDescent="0.25">
      <c r="P36" s="12"/>
      <c r="Q36" s="12"/>
      <c r="R36" s="12"/>
      <c r="S36" s="12"/>
      <c r="T36" s="12"/>
      <c r="U36" s="12"/>
    </row>
    <row r="42" spans="8:21" x14ac:dyDescent="0.25">
      <c r="H42" s="12"/>
      <c r="I42" s="12"/>
      <c r="J42" s="12"/>
      <c r="K42" s="12"/>
    </row>
    <row r="43" spans="8:21" x14ac:dyDescent="0.25">
      <c r="H43" s="12"/>
      <c r="I43" s="12"/>
      <c r="J43" s="12"/>
      <c r="K43" s="12"/>
    </row>
    <row r="44" spans="8:21" x14ac:dyDescent="0.25">
      <c r="H44" s="12"/>
      <c r="I44" s="12"/>
      <c r="J44" s="12"/>
      <c r="K44" s="12"/>
    </row>
    <row r="45" spans="8:21" x14ac:dyDescent="0.25">
      <c r="H45" s="12"/>
      <c r="I45" s="12"/>
      <c r="J45" s="12"/>
      <c r="K45" s="12"/>
    </row>
    <row r="46" spans="8:21" x14ac:dyDescent="0.25">
      <c r="H46" s="12"/>
      <c r="I46" s="12"/>
      <c r="J46" s="12"/>
      <c r="K46" s="12"/>
    </row>
    <row r="47" spans="8:21" x14ac:dyDescent="0.25">
      <c r="H47" s="12"/>
      <c r="I47" s="12"/>
      <c r="J47" s="12"/>
      <c r="K47" s="12"/>
    </row>
  </sheetData>
  <mergeCells count="28">
    <mergeCell ref="S10:T10"/>
    <mergeCell ref="S11:T11"/>
    <mergeCell ref="S12:T12"/>
    <mergeCell ref="P15:R15"/>
    <mergeCell ref="P16:R16"/>
    <mergeCell ref="S13:T13"/>
    <mergeCell ref="S14:T14"/>
    <mergeCell ref="P10:R10"/>
    <mergeCell ref="P11:R11"/>
    <mergeCell ref="P12:R12"/>
    <mergeCell ref="P13:R13"/>
    <mergeCell ref="P14:R14"/>
    <mergeCell ref="P26:R26"/>
    <mergeCell ref="P27:R27"/>
    <mergeCell ref="S26:U26"/>
    <mergeCell ref="P28:R28"/>
    <mergeCell ref="S15:T15"/>
    <mergeCell ref="S16:T16"/>
    <mergeCell ref="S17:T17"/>
    <mergeCell ref="P17:R17"/>
    <mergeCell ref="S31:U31"/>
    <mergeCell ref="P31:R31"/>
    <mergeCell ref="P29:R29"/>
    <mergeCell ref="P30:R30"/>
    <mergeCell ref="S27:U27"/>
    <mergeCell ref="S28:U28"/>
    <mergeCell ref="S29:U29"/>
    <mergeCell ref="S30:U30"/>
  </mergeCells>
  <pageMargins left="0.25" right="0.25" top="0.75" bottom="0.75" header="0.3" footer="0.3"/>
  <pageSetup paperSize="8" orientation="landscape"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P9:U31"/>
  <sheetViews>
    <sheetView windowProtection="1" showGridLines="0" view="pageLayout" topLeftCell="A10" zoomScale="60" zoomScaleNormal="100" zoomScalePageLayoutView="60" workbookViewId="0"/>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48">
        <f>'Afval data'!C37</f>
        <v>1</v>
      </c>
      <c r="T11" s="193"/>
      <c r="U11" s="108">
        <f>SUM(S11/(S17/100))</f>
        <v>16.666666666666668</v>
      </c>
    </row>
    <row r="12" spans="16:21" ht="15.75" thickBot="1" x14ac:dyDescent="0.3">
      <c r="P12" s="152" t="s">
        <v>54</v>
      </c>
      <c r="Q12" s="153"/>
      <c r="R12" s="153"/>
      <c r="S12" s="148">
        <f>'Afval data'!C38</f>
        <v>1</v>
      </c>
      <c r="T12" s="193"/>
      <c r="U12" s="108">
        <f>SUM(S12/(S17/100))</f>
        <v>16.666666666666668</v>
      </c>
    </row>
    <row r="13" spans="16:21" ht="15.75" thickBot="1" x14ac:dyDescent="0.3">
      <c r="P13" s="152" t="s">
        <v>11</v>
      </c>
      <c r="Q13" s="153"/>
      <c r="R13" s="153"/>
      <c r="S13" s="148">
        <f>'Afval data'!C39</f>
        <v>1</v>
      </c>
      <c r="T13" s="193"/>
      <c r="U13" s="108">
        <f>SUM(S13/(S17/100))</f>
        <v>16.666666666666668</v>
      </c>
    </row>
    <row r="14" spans="16:21" ht="15.75" thickBot="1" x14ac:dyDescent="0.3">
      <c r="P14" s="152" t="s">
        <v>3</v>
      </c>
      <c r="Q14" s="153"/>
      <c r="R14" s="153"/>
      <c r="S14" s="148">
        <f>'Afval data'!C40</f>
        <v>1</v>
      </c>
      <c r="T14" s="193"/>
      <c r="U14" s="108">
        <f>SUM(S14/(S17/100))</f>
        <v>16.666666666666668</v>
      </c>
    </row>
    <row r="15" spans="16:21" ht="15.75" thickBot="1" x14ac:dyDescent="0.3">
      <c r="P15" s="152" t="s">
        <v>53</v>
      </c>
      <c r="Q15" s="153"/>
      <c r="R15" s="153"/>
      <c r="S15" s="148">
        <f>'Afval data'!C41</f>
        <v>1</v>
      </c>
      <c r="T15" s="193"/>
      <c r="U15" s="108">
        <f>SUM(S15/(S17/100))</f>
        <v>16.666666666666668</v>
      </c>
    </row>
    <row r="16" spans="16:21" ht="15.75" thickBot="1" x14ac:dyDescent="0.3">
      <c r="P16" s="154" t="s">
        <v>4</v>
      </c>
      <c r="Q16" s="155"/>
      <c r="R16" s="155"/>
      <c r="S16" s="145">
        <f>'Afval data'!C42</f>
        <v>1</v>
      </c>
      <c r="T16" s="147"/>
      <c r="U16" s="108">
        <f>SUM(S16/(S17/100))</f>
        <v>16.666666666666668</v>
      </c>
    </row>
    <row r="17" spans="16:21" ht="15.75" thickBot="1" x14ac:dyDescent="0.3">
      <c r="P17" s="145" t="s">
        <v>34</v>
      </c>
      <c r="Q17" s="146"/>
      <c r="R17" s="146"/>
      <c r="S17" s="194">
        <f>SUM(S11:T16)</f>
        <v>6</v>
      </c>
      <c r="T17" s="195"/>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P9:U31"/>
  <sheetViews>
    <sheetView windowProtection="1" showGridLines="0" view="pageLayout" zoomScale="70" zoomScaleNormal="100" zoomScalePageLayoutView="70" workbookViewId="0">
      <selection activeCell="O3" sqref="O3"/>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data'!D37</f>
        <v>1</v>
      </c>
      <c r="T11" s="151"/>
      <c r="U11" s="105">
        <f>SUM(S11/(S17/100))</f>
        <v>16.666666666666668</v>
      </c>
    </row>
    <row r="12" spans="16:21" ht="15.75" thickBot="1" x14ac:dyDescent="0.3">
      <c r="P12" s="152" t="s">
        <v>54</v>
      </c>
      <c r="Q12" s="153"/>
      <c r="R12" s="153"/>
      <c r="S12" s="150">
        <f>'Afval data'!D38</f>
        <v>1</v>
      </c>
      <c r="T12" s="151"/>
      <c r="U12" s="105">
        <f>SUM(S12/(S17/100))</f>
        <v>16.666666666666668</v>
      </c>
    </row>
    <row r="13" spans="16:21" ht="15.75" thickBot="1" x14ac:dyDescent="0.3">
      <c r="P13" s="152" t="s">
        <v>11</v>
      </c>
      <c r="Q13" s="153"/>
      <c r="R13" s="153"/>
      <c r="S13" s="150">
        <f>'Afval data'!D39</f>
        <v>1</v>
      </c>
      <c r="T13" s="151"/>
      <c r="U13" s="105">
        <f>SUM(S13/(S17/100))</f>
        <v>16.666666666666668</v>
      </c>
    </row>
    <row r="14" spans="16:21" ht="15.75" thickBot="1" x14ac:dyDescent="0.3">
      <c r="P14" s="152" t="s">
        <v>3</v>
      </c>
      <c r="Q14" s="153"/>
      <c r="R14" s="153"/>
      <c r="S14" s="150">
        <f>'Afval data'!D40</f>
        <v>1</v>
      </c>
      <c r="T14" s="151"/>
      <c r="U14" s="105">
        <f>SUM(S14/(S17/100))</f>
        <v>16.666666666666668</v>
      </c>
    </row>
    <row r="15" spans="16:21" ht="15.75" thickBot="1" x14ac:dyDescent="0.3">
      <c r="P15" s="152" t="s">
        <v>53</v>
      </c>
      <c r="Q15" s="153"/>
      <c r="R15" s="153"/>
      <c r="S15" s="150">
        <f>'Afval data'!D41</f>
        <v>1</v>
      </c>
      <c r="T15" s="151"/>
      <c r="U15" s="105">
        <f>SUM(S15/(S17/100))</f>
        <v>16.666666666666668</v>
      </c>
    </row>
    <row r="16" spans="16:21" ht="15.75" thickBot="1" x14ac:dyDescent="0.3">
      <c r="P16" s="154" t="s">
        <v>4</v>
      </c>
      <c r="Q16" s="155"/>
      <c r="R16" s="155"/>
      <c r="S16" s="150">
        <f>'Afval data'!D42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P9:U31"/>
  <sheetViews>
    <sheetView windowProtection="1" showGridLines="0" view="pageLayout" zoomScale="70" zoomScaleNormal="100" zoomScalePageLayoutView="70" workbookViewId="0">
      <selection activeCell="M1" sqref="M1"/>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data'!E37</f>
        <v>1</v>
      </c>
      <c r="T11" s="151"/>
      <c r="U11" s="105">
        <f>SUM(S11/(S17/100))</f>
        <v>16.666666666666668</v>
      </c>
    </row>
    <row r="12" spans="16:21" ht="15.75" thickBot="1" x14ac:dyDescent="0.3">
      <c r="P12" s="152" t="s">
        <v>54</v>
      </c>
      <c r="Q12" s="153"/>
      <c r="R12" s="153"/>
      <c r="S12" s="150">
        <f>'Afval data'!E38</f>
        <v>1</v>
      </c>
      <c r="T12" s="151"/>
      <c r="U12" s="105">
        <f>SUM(S12/(S17/100))</f>
        <v>16.666666666666668</v>
      </c>
    </row>
    <row r="13" spans="16:21" ht="15.75" thickBot="1" x14ac:dyDescent="0.3">
      <c r="P13" s="152" t="s">
        <v>11</v>
      </c>
      <c r="Q13" s="153"/>
      <c r="R13" s="153"/>
      <c r="S13" s="150">
        <f>'Afval data'!E39</f>
        <v>1</v>
      </c>
      <c r="T13" s="151"/>
      <c r="U13" s="105">
        <f>SUM(S13/(S17/100))</f>
        <v>16.666666666666668</v>
      </c>
    </row>
    <row r="14" spans="16:21" ht="15.75" thickBot="1" x14ac:dyDescent="0.3">
      <c r="P14" s="152" t="s">
        <v>3</v>
      </c>
      <c r="Q14" s="153"/>
      <c r="R14" s="153"/>
      <c r="S14" s="150">
        <f>'Afval data'!E40</f>
        <v>1</v>
      </c>
      <c r="T14" s="151"/>
      <c r="U14" s="105">
        <f>SUM(S14/(S17/100))</f>
        <v>16.666666666666668</v>
      </c>
    </row>
    <row r="15" spans="16:21" ht="15.75" thickBot="1" x14ac:dyDescent="0.3">
      <c r="P15" s="152" t="s">
        <v>53</v>
      </c>
      <c r="Q15" s="153"/>
      <c r="R15" s="153"/>
      <c r="S15" s="150">
        <f>'Afval data'!E41</f>
        <v>1</v>
      </c>
      <c r="T15" s="151"/>
      <c r="U15" s="105">
        <f>SUM(S15/(S17/100))</f>
        <v>16.666666666666668</v>
      </c>
    </row>
    <row r="16" spans="16:21" ht="15.75" thickBot="1" x14ac:dyDescent="0.3">
      <c r="P16" s="154" t="s">
        <v>4</v>
      </c>
      <c r="Q16" s="155"/>
      <c r="R16" s="155"/>
      <c r="S16" s="150">
        <f>'Afval data'!E42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P9:U31"/>
  <sheetViews>
    <sheetView windowProtection="1" showGridLines="0" view="pageLayout" zoomScale="70" zoomScaleNormal="100" zoomScalePageLayoutView="70" workbookViewId="0">
      <selection activeCell="P3" sqref="P3"/>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data'!F37</f>
        <v>1</v>
      </c>
      <c r="T11" s="151"/>
      <c r="U11" s="105">
        <f>SUM(S11/(S17/100))</f>
        <v>16.666666666666668</v>
      </c>
    </row>
    <row r="12" spans="16:21" ht="15.75" thickBot="1" x14ac:dyDescent="0.3">
      <c r="P12" s="152" t="s">
        <v>54</v>
      </c>
      <c r="Q12" s="153"/>
      <c r="R12" s="153"/>
      <c r="S12" s="150">
        <f>'Afval data'!F38</f>
        <v>1</v>
      </c>
      <c r="T12" s="151"/>
      <c r="U12" s="105">
        <f>SUM(S12/(S17/100))</f>
        <v>16.666666666666668</v>
      </c>
    </row>
    <row r="13" spans="16:21" ht="15.75" thickBot="1" x14ac:dyDescent="0.3">
      <c r="P13" s="152" t="s">
        <v>11</v>
      </c>
      <c r="Q13" s="153"/>
      <c r="R13" s="153"/>
      <c r="S13" s="150">
        <f>'Afval data'!F39</f>
        <v>1</v>
      </c>
      <c r="T13" s="151"/>
      <c r="U13" s="105">
        <f>SUM(S13/(S17/100))</f>
        <v>16.666666666666668</v>
      </c>
    </row>
    <row r="14" spans="16:21" ht="15.75" thickBot="1" x14ac:dyDescent="0.3">
      <c r="P14" s="152" t="s">
        <v>3</v>
      </c>
      <c r="Q14" s="153"/>
      <c r="R14" s="153"/>
      <c r="S14" s="150">
        <f>'Afval data'!F40</f>
        <v>1</v>
      </c>
      <c r="T14" s="151"/>
      <c r="U14" s="105">
        <f>SUM(S14/(S17/100))</f>
        <v>16.666666666666668</v>
      </c>
    </row>
    <row r="15" spans="16:21" ht="15.75" thickBot="1" x14ac:dyDescent="0.3">
      <c r="P15" s="152" t="s">
        <v>53</v>
      </c>
      <c r="Q15" s="153"/>
      <c r="R15" s="153"/>
      <c r="S15" s="150">
        <f>'Afval data'!F41</f>
        <v>1</v>
      </c>
      <c r="T15" s="151"/>
      <c r="U15" s="105">
        <f>SUM(S15/(S17/100))</f>
        <v>16.666666666666668</v>
      </c>
    </row>
    <row r="16" spans="16:21" ht="15.75" thickBot="1" x14ac:dyDescent="0.3">
      <c r="P16" s="154" t="s">
        <v>4</v>
      </c>
      <c r="Q16" s="155"/>
      <c r="R16" s="155"/>
      <c r="S16" s="150">
        <f>'Afval data'!F42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P9:U31"/>
  <sheetViews>
    <sheetView windowProtection="1" showGridLines="0" view="pageLayout" zoomScale="70" zoomScaleNormal="100" zoomScalePageLayoutView="70" workbookViewId="0">
      <selection activeCell="P31" sqref="P31:U31"/>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data'!G37</f>
        <v>1</v>
      </c>
      <c r="T11" s="151"/>
      <c r="U11" s="105">
        <f>SUM(S11/(S17/100))</f>
        <v>16.666666666666668</v>
      </c>
    </row>
    <row r="12" spans="16:21" ht="15.75" thickBot="1" x14ac:dyDescent="0.3">
      <c r="P12" s="152" t="s">
        <v>54</v>
      </c>
      <c r="Q12" s="153"/>
      <c r="R12" s="153"/>
      <c r="S12" s="150">
        <f>'Afval data'!G38</f>
        <v>1</v>
      </c>
      <c r="T12" s="151"/>
      <c r="U12" s="105">
        <f>SUM(S12/(S17/100))</f>
        <v>16.666666666666668</v>
      </c>
    </row>
    <row r="13" spans="16:21" ht="15.75" thickBot="1" x14ac:dyDescent="0.3">
      <c r="P13" s="152" t="s">
        <v>11</v>
      </c>
      <c r="Q13" s="153"/>
      <c r="R13" s="153"/>
      <c r="S13" s="150">
        <f>'Afval data'!G39</f>
        <v>1</v>
      </c>
      <c r="T13" s="151"/>
      <c r="U13" s="105">
        <f>SUM(S13/(S17/100))</f>
        <v>16.666666666666668</v>
      </c>
    </row>
    <row r="14" spans="16:21" ht="15.75" thickBot="1" x14ac:dyDescent="0.3">
      <c r="P14" s="152" t="s">
        <v>3</v>
      </c>
      <c r="Q14" s="153"/>
      <c r="R14" s="153"/>
      <c r="S14" s="150">
        <f>'Afval data'!G40</f>
        <v>1</v>
      </c>
      <c r="T14" s="151"/>
      <c r="U14" s="105">
        <f>SUM(S14/(S17/100))</f>
        <v>16.666666666666668</v>
      </c>
    </row>
    <row r="15" spans="16:21" ht="15.75" thickBot="1" x14ac:dyDescent="0.3">
      <c r="P15" s="152" t="s">
        <v>53</v>
      </c>
      <c r="Q15" s="153"/>
      <c r="R15" s="153"/>
      <c r="S15" s="150">
        <f>'Afval data'!G41</f>
        <v>1</v>
      </c>
      <c r="T15" s="151"/>
      <c r="U15" s="105">
        <f>SUM(S15/(S17/100))</f>
        <v>16.666666666666668</v>
      </c>
    </row>
    <row r="16" spans="16:21" ht="15.75" thickBot="1" x14ac:dyDescent="0.3">
      <c r="P16" s="154" t="s">
        <v>4</v>
      </c>
      <c r="Q16" s="155"/>
      <c r="R16" s="155"/>
      <c r="S16" s="150">
        <f>'Afval data'!G42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4:V50"/>
  <sheetViews>
    <sheetView windowProtection="1" showGridLines="0" view="pageLayout" topLeftCell="A7" zoomScale="80" zoomScaleNormal="100" zoomScalePageLayoutView="80" workbookViewId="0"/>
  </sheetViews>
  <sheetFormatPr defaultRowHeight="15" x14ac:dyDescent="0.25"/>
  <sheetData>
    <row r="44" spans="1:22" ht="15" customHeight="1" x14ac:dyDescent="0.35">
      <c r="A44" s="11"/>
      <c r="B44" s="2"/>
      <c r="C44" s="2"/>
      <c r="D44" s="2"/>
      <c r="E44" s="2"/>
    </row>
    <row r="45" spans="1:22" x14ac:dyDescent="0.25">
      <c r="A45" s="2"/>
      <c r="B45" s="2"/>
      <c r="C45" s="2"/>
      <c r="D45" s="2"/>
      <c r="E45" s="2"/>
    </row>
    <row r="46" spans="1:22" x14ac:dyDescent="0.25">
      <c r="F46" s="10"/>
      <c r="G46" s="10"/>
      <c r="H46" s="10"/>
      <c r="I46" s="10"/>
      <c r="J46" s="10"/>
      <c r="K46" s="10"/>
      <c r="L46" s="10"/>
      <c r="M46" s="10"/>
      <c r="N46" s="10"/>
      <c r="O46" s="10"/>
      <c r="P46" s="10"/>
      <c r="Q46" s="10"/>
      <c r="R46" s="10"/>
      <c r="S46" s="10"/>
      <c r="T46" s="10"/>
      <c r="U46" s="10"/>
      <c r="V46" s="10"/>
    </row>
    <row r="47" spans="1:22" x14ac:dyDescent="0.25">
      <c r="F47" s="10"/>
      <c r="G47" s="10"/>
      <c r="H47" s="10"/>
      <c r="I47" s="10"/>
      <c r="J47" s="10"/>
      <c r="K47" s="10"/>
      <c r="L47" s="10"/>
      <c r="M47" s="10"/>
      <c r="N47" s="10"/>
      <c r="O47" s="10"/>
      <c r="P47" s="10"/>
      <c r="Q47" s="10"/>
      <c r="R47" s="10"/>
      <c r="S47" s="10"/>
      <c r="T47" s="10"/>
      <c r="U47" s="10"/>
      <c r="V47" s="10"/>
    </row>
    <row r="48" spans="1:22" ht="15" customHeight="1" x14ac:dyDescent="0.25">
      <c r="F48" s="10"/>
      <c r="G48" s="10"/>
      <c r="H48" s="10"/>
      <c r="I48" s="10"/>
      <c r="J48" s="10"/>
      <c r="K48" s="10"/>
      <c r="L48" s="10"/>
      <c r="M48" s="10"/>
      <c r="N48" s="10"/>
      <c r="O48" s="10"/>
      <c r="P48" s="10"/>
      <c r="Q48" s="10"/>
      <c r="R48" s="10"/>
      <c r="S48" s="10"/>
      <c r="T48" s="10"/>
      <c r="U48" s="10"/>
      <c r="V48" s="10"/>
    </row>
    <row r="49" spans="6:22" ht="15" customHeight="1" x14ac:dyDescent="0.25">
      <c r="F49" s="10"/>
      <c r="G49" s="10"/>
      <c r="H49" s="10"/>
      <c r="I49" s="10"/>
      <c r="J49" s="10"/>
      <c r="K49" s="10"/>
      <c r="L49" s="10"/>
      <c r="M49" s="10"/>
      <c r="N49" s="10"/>
      <c r="O49" s="10"/>
      <c r="P49" s="10"/>
      <c r="Q49" s="10"/>
      <c r="R49" s="10"/>
      <c r="S49" s="10"/>
      <c r="T49" s="10"/>
      <c r="U49" s="10"/>
      <c r="V49" s="10"/>
    </row>
    <row r="50" spans="6:22" ht="15" customHeight="1" x14ac:dyDescent="0.25">
      <c r="V50" s="10"/>
    </row>
  </sheetData>
  <pageMargins left="0.23622047244094491" right="0.23622047244094491" top="0.74803149606299213" bottom="0.74803149606299213" header="0.31496062992125984" footer="0.31496062992125984"/>
  <pageSetup paperSize="8" orientation="landscape" r:id="rId1"/>
  <headerFooter>
    <oddHeader>&amp;C&amp;G</oddHeader>
    <oddFooter xml:space="preserve">&amp;C
</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P9:U31"/>
  <sheetViews>
    <sheetView windowProtection="1" showGridLines="0" view="pageLayout" zoomScale="70" zoomScaleNormal="100" zoomScalePageLayoutView="70" workbookViewId="0">
      <selection activeCell="P31" sqref="P31:U31"/>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data'!H37</f>
        <v>1</v>
      </c>
      <c r="T11" s="151"/>
      <c r="U11" s="105">
        <f>SUM(S11/(S17/100))</f>
        <v>16.666666666666668</v>
      </c>
    </row>
    <row r="12" spans="16:21" ht="15.75" thickBot="1" x14ac:dyDescent="0.3">
      <c r="P12" s="152" t="s">
        <v>54</v>
      </c>
      <c r="Q12" s="153"/>
      <c r="R12" s="153"/>
      <c r="S12" s="150">
        <f>'Afval data'!H38</f>
        <v>1</v>
      </c>
      <c r="T12" s="151"/>
      <c r="U12" s="105">
        <f>SUM(S12/(S17/100))</f>
        <v>16.666666666666668</v>
      </c>
    </row>
    <row r="13" spans="16:21" ht="15.75" thickBot="1" x14ac:dyDescent="0.3">
      <c r="P13" s="152" t="s">
        <v>11</v>
      </c>
      <c r="Q13" s="153"/>
      <c r="R13" s="153"/>
      <c r="S13" s="150">
        <f>'Afval data'!H39</f>
        <v>1</v>
      </c>
      <c r="T13" s="151"/>
      <c r="U13" s="105">
        <f>SUM(S13/(S17/100))</f>
        <v>16.666666666666668</v>
      </c>
    </row>
    <row r="14" spans="16:21" ht="15.75" thickBot="1" x14ac:dyDescent="0.3">
      <c r="P14" s="152" t="s">
        <v>3</v>
      </c>
      <c r="Q14" s="153"/>
      <c r="R14" s="153"/>
      <c r="S14" s="150">
        <f>'Afval data'!H40</f>
        <v>1</v>
      </c>
      <c r="T14" s="151"/>
      <c r="U14" s="105">
        <f>SUM(S14/(S17/100))</f>
        <v>16.666666666666668</v>
      </c>
    </row>
    <row r="15" spans="16:21" ht="15.75" thickBot="1" x14ac:dyDescent="0.3">
      <c r="P15" s="152" t="s">
        <v>53</v>
      </c>
      <c r="Q15" s="153"/>
      <c r="R15" s="153"/>
      <c r="S15" s="150">
        <f>'Afval data'!H41</f>
        <v>1</v>
      </c>
      <c r="T15" s="151"/>
      <c r="U15" s="105">
        <f>SUM(S15/(S17/100))</f>
        <v>16.666666666666668</v>
      </c>
    </row>
    <row r="16" spans="16:21" ht="15.75" thickBot="1" x14ac:dyDescent="0.3">
      <c r="P16" s="154" t="s">
        <v>4</v>
      </c>
      <c r="Q16" s="155"/>
      <c r="R16" s="155"/>
      <c r="S16" s="150">
        <f>'Afval data'!H42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P9:U31"/>
  <sheetViews>
    <sheetView windowProtection="1" showGridLines="0" view="pageLayout" topLeftCell="A7" zoomScale="70" zoomScaleNormal="100" zoomScalePageLayoutView="70" workbookViewId="0">
      <selection activeCell="N3" sqref="N3"/>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data'!I37</f>
        <v>1</v>
      </c>
      <c r="T11" s="151"/>
      <c r="U11" s="105">
        <f>SUM(S11/(S17/100))</f>
        <v>16.666666666666668</v>
      </c>
    </row>
    <row r="12" spans="16:21" ht="15.75" thickBot="1" x14ac:dyDescent="0.3">
      <c r="P12" s="152" t="s">
        <v>54</v>
      </c>
      <c r="Q12" s="153"/>
      <c r="R12" s="153"/>
      <c r="S12" s="150">
        <f>'Afval data'!I38</f>
        <v>1</v>
      </c>
      <c r="T12" s="151"/>
      <c r="U12" s="105">
        <f>SUM(S12/(S17/100))</f>
        <v>16.666666666666668</v>
      </c>
    </row>
    <row r="13" spans="16:21" ht="15.75" thickBot="1" x14ac:dyDescent="0.3">
      <c r="P13" s="152" t="s">
        <v>11</v>
      </c>
      <c r="Q13" s="153"/>
      <c r="R13" s="153"/>
      <c r="S13" s="150">
        <f>'Afval data'!I39</f>
        <v>1</v>
      </c>
      <c r="T13" s="151"/>
      <c r="U13" s="105">
        <f>SUM(S13/(S17/100))</f>
        <v>16.666666666666668</v>
      </c>
    </row>
    <row r="14" spans="16:21" ht="15.75" thickBot="1" x14ac:dyDescent="0.3">
      <c r="P14" s="152" t="s">
        <v>3</v>
      </c>
      <c r="Q14" s="153"/>
      <c r="R14" s="153"/>
      <c r="S14" s="150">
        <f>'Afval data'!I40</f>
        <v>1</v>
      </c>
      <c r="T14" s="151"/>
      <c r="U14" s="105">
        <f>SUM(S14/(S17/100))</f>
        <v>16.666666666666668</v>
      </c>
    </row>
    <row r="15" spans="16:21" ht="15.75" thickBot="1" x14ac:dyDescent="0.3">
      <c r="P15" s="152" t="s">
        <v>53</v>
      </c>
      <c r="Q15" s="153"/>
      <c r="R15" s="153"/>
      <c r="S15" s="150">
        <f>'Afval data'!I41</f>
        <v>1</v>
      </c>
      <c r="T15" s="151"/>
      <c r="U15" s="105">
        <f>SUM(S15/(S17/100))</f>
        <v>16.666666666666668</v>
      </c>
    </row>
    <row r="16" spans="16:21" ht="15.75" thickBot="1" x14ac:dyDescent="0.3">
      <c r="P16" s="154" t="s">
        <v>4</v>
      </c>
      <c r="Q16" s="155"/>
      <c r="R16" s="155"/>
      <c r="S16" s="150">
        <f>'Afval data'!I42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P9:U31"/>
  <sheetViews>
    <sheetView windowProtection="1" showGridLines="0" view="pageLayout" zoomScale="70" zoomScaleNormal="100" zoomScalePageLayoutView="70" workbookViewId="0">
      <selection activeCell="M2" sqref="M2"/>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data'!J37</f>
        <v>1</v>
      </c>
      <c r="T11" s="151"/>
      <c r="U11" s="105">
        <f>SUM(S11/(S17/100))</f>
        <v>16.666666666666668</v>
      </c>
    </row>
    <row r="12" spans="16:21" ht="15.75" thickBot="1" x14ac:dyDescent="0.3">
      <c r="P12" s="152" t="s">
        <v>54</v>
      </c>
      <c r="Q12" s="153"/>
      <c r="R12" s="153"/>
      <c r="S12" s="150">
        <f>'Afval data'!J38</f>
        <v>1</v>
      </c>
      <c r="T12" s="151"/>
      <c r="U12" s="105">
        <f>SUM(S12/(S17/100))</f>
        <v>16.666666666666668</v>
      </c>
    </row>
    <row r="13" spans="16:21" ht="15.75" thickBot="1" x14ac:dyDescent="0.3">
      <c r="P13" s="152" t="s">
        <v>11</v>
      </c>
      <c r="Q13" s="153"/>
      <c r="R13" s="153"/>
      <c r="S13" s="150">
        <f>'Afval data'!J39</f>
        <v>1</v>
      </c>
      <c r="T13" s="151"/>
      <c r="U13" s="105">
        <f>SUM(S13/(S17/100))</f>
        <v>16.666666666666668</v>
      </c>
    </row>
    <row r="14" spans="16:21" ht="15.75" thickBot="1" x14ac:dyDescent="0.3">
      <c r="P14" s="152" t="s">
        <v>3</v>
      </c>
      <c r="Q14" s="153"/>
      <c r="R14" s="153"/>
      <c r="S14" s="150">
        <f>'Afval data'!J40</f>
        <v>1</v>
      </c>
      <c r="T14" s="151"/>
      <c r="U14" s="105">
        <f>SUM(S14/(S17/100))</f>
        <v>16.666666666666668</v>
      </c>
    </row>
    <row r="15" spans="16:21" ht="15.75" thickBot="1" x14ac:dyDescent="0.3">
      <c r="P15" s="152" t="s">
        <v>53</v>
      </c>
      <c r="Q15" s="153"/>
      <c r="R15" s="153"/>
      <c r="S15" s="150">
        <f>'Afval data'!J41</f>
        <v>1</v>
      </c>
      <c r="T15" s="151"/>
      <c r="U15" s="105">
        <f>SUM(S15/(S17/100))</f>
        <v>16.666666666666668</v>
      </c>
    </row>
    <row r="16" spans="16:21" ht="15.75" thickBot="1" x14ac:dyDescent="0.3">
      <c r="P16" s="154" t="s">
        <v>4</v>
      </c>
      <c r="Q16" s="155"/>
      <c r="R16" s="155"/>
      <c r="S16" s="150">
        <f>'Afval data'!J42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P9:U31"/>
  <sheetViews>
    <sheetView windowProtection="1" showGridLines="0" view="pageLayout" zoomScale="70" zoomScaleNormal="100" zoomScalePageLayoutView="70" workbookViewId="0">
      <selection activeCell="M3" sqref="M3"/>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data'!K37</f>
        <v>1</v>
      </c>
      <c r="T11" s="151"/>
      <c r="U11" s="105">
        <f>SUM(S11/(S17/100))</f>
        <v>16.666666666666668</v>
      </c>
    </row>
    <row r="12" spans="16:21" ht="15.75" thickBot="1" x14ac:dyDescent="0.3">
      <c r="P12" s="152" t="s">
        <v>54</v>
      </c>
      <c r="Q12" s="153"/>
      <c r="R12" s="153"/>
      <c r="S12" s="150">
        <f>'Afval data'!K38</f>
        <v>1</v>
      </c>
      <c r="T12" s="151"/>
      <c r="U12" s="105">
        <f>SUM(S12/(S17/100))</f>
        <v>16.666666666666668</v>
      </c>
    </row>
    <row r="13" spans="16:21" ht="15.75" thickBot="1" x14ac:dyDescent="0.3">
      <c r="P13" s="152" t="s">
        <v>11</v>
      </c>
      <c r="Q13" s="153"/>
      <c r="R13" s="153"/>
      <c r="S13" s="150">
        <f>'Afval data'!K39</f>
        <v>1</v>
      </c>
      <c r="T13" s="151"/>
      <c r="U13" s="105">
        <f>SUM(S13/(S17/100))</f>
        <v>16.666666666666668</v>
      </c>
    </row>
    <row r="14" spans="16:21" ht="15.75" thickBot="1" x14ac:dyDescent="0.3">
      <c r="P14" s="152" t="s">
        <v>3</v>
      </c>
      <c r="Q14" s="153"/>
      <c r="R14" s="153"/>
      <c r="S14" s="150">
        <f>'Afval data'!K40</f>
        <v>1</v>
      </c>
      <c r="T14" s="151"/>
      <c r="U14" s="105">
        <f>SUM(S14/(S17/100))</f>
        <v>16.666666666666668</v>
      </c>
    </row>
    <row r="15" spans="16:21" ht="15.75" thickBot="1" x14ac:dyDescent="0.3">
      <c r="P15" s="152" t="s">
        <v>53</v>
      </c>
      <c r="Q15" s="153"/>
      <c r="R15" s="153"/>
      <c r="S15" s="150">
        <f>'Afval data'!K41</f>
        <v>1</v>
      </c>
      <c r="T15" s="151"/>
      <c r="U15" s="105">
        <f>SUM(S15/(S17/100))</f>
        <v>16.666666666666668</v>
      </c>
    </row>
    <row r="16" spans="16:21" ht="15.75" thickBot="1" x14ac:dyDescent="0.3">
      <c r="P16" s="154" t="s">
        <v>4</v>
      </c>
      <c r="Q16" s="155"/>
      <c r="R16" s="155"/>
      <c r="S16" s="150">
        <f>'Afval data'!K42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P9:U31"/>
  <sheetViews>
    <sheetView windowProtection="1" showGridLines="0" view="pageLayout" zoomScale="70" zoomScaleNormal="100" zoomScalePageLayoutView="70" workbookViewId="0">
      <selection activeCell="L3" sqref="L3"/>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data'!L37</f>
        <v>1</v>
      </c>
      <c r="T11" s="151"/>
      <c r="U11" s="105">
        <f>SUM(S11/(S17/100))</f>
        <v>16.666666666666668</v>
      </c>
    </row>
    <row r="12" spans="16:21" ht="15.75" thickBot="1" x14ac:dyDescent="0.3">
      <c r="P12" s="152" t="s">
        <v>54</v>
      </c>
      <c r="Q12" s="153"/>
      <c r="R12" s="153"/>
      <c r="S12" s="150">
        <f>'Afval data'!L38</f>
        <v>1</v>
      </c>
      <c r="T12" s="151"/>
      <c r="U12" s="105">
        <f>SUM(S12/(S17/100))</f>
        <v>16.666666666666668</v>
      </c>
    </row>
    <row r="13" spans="16:21" ht="15.75" thickBot="1" x14ac:dyDescent="0.3">
      <c r="P13" s="152" t="s">
        <v>11</v>
      </c>
      <c r="Q13" s="153"/>
      <c r="R13" s="153"/>
      <c r="S13" s="150">
        <f>'Afval data'!L39</f>
        <v>1</v>
      </c>
      <c r="T13" s="151"/>
      <c r="U13" s="105">
        <f>SUM(S13/(S17/100))</f>
        <v>16.666666666666668</v>
      </c>
    </row>
    <row r="14" spans="16:21" ht="15.75" thickBot="1" x14ac:dyDescent="0.3">
      <c r="P14" s="152" t="s">
        <v>3</v>
      </c>
      <c r="Q14" s="153"/>
      <c r="R14" s="153"/>
      <c r="S14" s="150">
        <f>'Afval data'!L40</f>
        <v>1</v>
      </c>
      <c r="T14" s="151"/>
      <c r="U14" s="105">
        <f>SUM(S14/(S17/100))</f>
        <v>16.666666666666668</v>
      </c>
    </row>
    <row r="15" spans="16:21" ht="15.75" thickBot="1" x14ac:dyDescent="0.3">
      <c r="P15" s="152" t="s">
        <v>53</v>
      </c>
      <c r="Q15" s="153"/>
      <c r="R15" s="153"/>
      <c r="S15" s="150">
        <f>'Afval data'!L41</f>
        <v>1</v>
      </c>
      <c r="T15" s="151"/>
      <c r="U15" s="105">
        <f>SUM(S15/(S17/100))</f>
        <v>16.666666666666668</v>
      </c>
    </row>
    <row r="16" spans="16:21" ht="15.75" thickBot="1" x14ac:dyDescent="0.3">
      <c r="P16" s="154" t="s">
        <v>4</v>
      </c>
      <c r="Q16" s="155"/>
      <c r="R16" s="155"/>
      <c r="S16" s="150">
        <f>'Afval data'!L42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P9:U31"/>
  <sheetViews>
    <sheetView windowProtection="1" showGridLines="0" view="pageLayout" zoomScale="70" zoomScaleNormal="100" zoomScalePageLayoutView="70" workbookViewId="0">
      <selection activeCell="O1" sqref="O1"/>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data'!M37</f>
        <v>1</v>
      </c>
      <c r="T11" s="151"/>
      <c r="U11" s="105">
        <f>SUM(S11/(S17/100))</f>
        <v>16.666666666666668</v>
      </c>
    </row>
    <row r="12" spans="16:21" ht="15.75" thickBot="1" x14ac:dyDescent="0.3">
      <c r="P12" s="152" t="s">
        <v>54</v>
      </c>
      <c r="Q12" s="153"/>
      <c r="R12" s="153"/>
      <c r="S12" s="150">
        <f>'Afval data'!M38</f>
        <v>1</v>
      </c>
      <c r="T12" s="151"/>
      <c r="U12" s="105">
        <f>SUM(S12/(S17/100))</f>
        <v>16.666666666666668</v>
      </c>
    </row>
    <row r="13" spans="16:21" ht="15.75" thickBot="1" x14ac:dyDescent="0.3">
      <c r="P13" s="152" t="s">
        <v>11</v>
      </c>
      <c r="Q13" s="153"/>
      <c r="R13" s="153"/>
      <c r="S13" s="150">
        <f>'Afval data'!M39</f>
        <v>1</v>
      </c>
      <c r="T13" s="151"/>
      <c r="U13" s="105">
        <f>SUM(S13/(S17/100))</f>
        <v>16.666666666666668</v>
      </c>
    </row>
    <row r="14" spans="16:21" ht="15.75" thickBot="1" x14ac:dyDescent="0.3">
      <c r="P14" s="152" t="s">
        <v>3</v>
      </c>
      <c r="Q14" s="153"/>
      <c r="R14" s="153"/>
      <c r="S14" s="150">
        <f>'Afval data'!M40</f>
        <v>1</v>
      </c>
      <c r="T14" s="151"/>
      <c r="U14" s="105">
        <f>SUM(S14/(S17/100))</f>
        <v>16.666666666666668</v>
      </c>
    </row>
    <row r="15" spans="16:21" ht="15.75" thickBot="1" x14ac:dyDescent="0.3">
      <c r="P15" s="152" t="s">
        <v>53</v>
      </c>
      <c r="Q15" s="153"/>
      <c r="R15" s="153"/>
      <c r="S15" s="150">
        <f>'Afval data'!M41</f>
        <v>1</v>
      </c>
      <c r="T15" s="151"/>
      <c r="U15" s="105">
        <f>SUM(S15/(S17/100))</f>
        <v>16.666666666666668</v>
      </c>
    </row>
    <row r="16" spans="16:21" ht="15.75" thickBot="1" x14ac:dyDescent="0.3">
      <c r="P16" s="154" t="s">
        <v>4</v>
      </c>
      <c r="Q16" s="155"/>
      <c r="R16" s="155"/>
      <c r="S16" s="150">
        <f>'Afval data'!M42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P9:U31"/>
  <sheetViews>
    <sheetView windowProtection="1" showGridLines="0" view="pageLayout" zoomScale="70" zoomScaleNormal="100" zoomScalePageLayoutView="70" workbookViewId="0">
      <selection activeCell="K2" sqref="K2"/>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data'!N37</f>
        <v>1</v>
      </c>
      <c r="T11" s="151"/>
      <c r="U11" s="105">
        <f>SUM(S11/(S17/100))</f>
        <v>16.666666666666668</v>
      </c>
    </row>
    <row r="12" spans="16:21" ht="15.75" thickBot="1" x14ac:dyDescent="0.3">
      <c r="P12" s="152" t="s">
        <v>54</v>
      </c>
      <c r="Q12" s="153"/>
      <c r="R12" s="153"/>
      <c r="S12" s="150">
        <f>'Afval data'!N38</f>
        <v>1</v>
      </c>
      <c r="T12" s="151"/>
      <c r="U12" s="105">
        <f>SUM(S12/(S17/100))</f>
        <v>16.666666666666668</v>
      </c>
    </row>
    <row r="13" spans="16:21" ht="15.75" thickBot="1" x14ac:dyDescent="0.3">
      <c r="P13" s="152" t="s">
        <v>11</v>
      </c>
      <c r="Q13" s="153"/>
      <c r="R13" s="153"/>
      <c r="S13" s="150">
        <f>'Afval data'!N39</f>
        <v>1</v>
      </c>
      <c r="T13" s="151"/>
      <c r="U13" s="105">
        <f>SUM(S13/(S17/100))</f>
        <v>16.666666666666668</v>
      </c>
    </row>
    <row r="14" spans="16:21" ht="15.75" thickBot="1" x14ac:dyDescent="0.3">
      <c r="P14" s="152" t="s">
        <v>3</v>
      </c>
      <c r="Q14" s="153"/>
      <c r="R14" s="153"/>
      <c r="S14" s="150">
        <f>'Afval data'!N40</f>
        <v>1</v>
      </c>
      <c r="T14" s="151"/>
      <c r="U14" s="105">
        <f>SUM(S14/(S17/100))</f>
        <v>16.666666666666668</v>
      </c>
    </row>
    <row r="15" spans="16:21" ht="15.75" thickBot="1" x14ac:dyDescent="0.3">
      <c r="P15" s="152" t="s">
        <v>53</v>
      </c>
      <c r="Q15" s="153"/>
      <c r="R15" s="153"/>
      <c r="S15" s="150">
        <f>'Afval data'!N41</f>
        <v>1</v>
      </c>
      <c r="T15" s="151"/>
      <c r="U15" s="105">
        <f>SUM(S15/(S17/100))</f>
        <v>16.666666666666668</v>
      </c>
    </row>
    <row r="16" spans="16:21" ht="15.75" thickBot="1" x14ac:dyDescent="0.3">
      <c r="P16" s="154" t="s">
        <v>4</v>
      </c>
      <c r="Q16" s="155"/>
      <c r="R16" s="155"/>
      <c r="S16" s="150">
        <f>'Afval data'!N42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P9:U31"/>
  <sheetViews>
    <sheetView windowProtection="1" showGridLines="0" view="pageLayout" zoomScale="70" zoomScaleNormal="100" zoomScalePageLayoutView="70" workbookViewId="0">
      <selection activeCell="J3" sqref="J3"/>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data'!O37</f>
        <v>1</v>
      </c>
      <c r="T11" s="151"/>
      <c r="U11" s="105">
        <f>SUM(S11/(S17/100))</f>
        <v>16.666666666666668</v>
      </c>
    </row>
    <row r="12" spans="16:21" ht="15.75" thickBot="1" x14ac:dyDescent="0.3">
      <c r="P12" s="152" t="s">
        <v>54</v>
      </c>
      <c r="Q12" s="153"/>
      <c r="R12" s="153"/>
      <c r="S12" s="150">
        <f>'Afval data'!O38</f>
        <v>1</v>
      </c>
      <c r="T12" s="151"/>
      <c r="U12" s="105">
        <f>SUM(S12/(S17/100))</f>
        <v>16.666666666666668</v>
      </c>
    </row>
    <row r="13" spans="16:21" ht="15.75" thickBot="1" x14ac:dyDescent="0.3">
      <c r="P13" s="152" t="s">
        <v>11</v>
      </c>
      <c r="Q13" s="153"/>
      <c r="R13" s="153"/>
      <c r="S13" s="150">
        <f>'Afval data'!O39</f>
        <v>1</v>
      </c>
      <c r="T13" s="151"/>
      <c r="U13" s="105">
        <f>SUM(S13/(S17/100))</f>
        <v>16.666666666666668</v>
      </c>
    </row>
    <row r="14" spans="16:21" ht="15.75" thickBot="1" x14ac:dyDescent="0.3">
      <c r="P14" s="152" t="s">
        <v>3</v>
      </c>
      <c r="Q14" s="153"/>
      <c r="R14" s="153"/>
      <c r="S14" s="150">
        <f>'Afval data'!O40</f>
        <v>1</v>
      </c>
      <c r="T14" s="151"/>
      <c r="U14" s="105">
        <f>SUM(S14/(S17/100))</f>
        <v>16.666666666666668</v>
      </c>
    </row>
    <row r="15" spans="16:21" ht="15.75" thickBot="1" x14ac:dyDescent="0.3">
      <c r="P15" s="152" t="s">
        <v>53</v>
      </c>
      <c r="Q15" s="153"/>
      <c r="R15" s="153"/>
      <c r="S15" s="150">
        <f>'Afval data'!O41</f>
        <v>1</v>
      </c>
      <c r="T15" s="151"/>
      <c r="U15" s="105">
        <f>SUM(S15/(S17/100))</f>
        <v>16.666666666666668</v>
      </c>
    </row>
    <row r="16" spans="16:21" ht="15.75" thickBot="1" x14ac:dyDescent="0.3">
      <c r="P16" s="154" t="s">
        <v>4</v>
      </c>
      <c r="Q16" s="155"/>
      <c r="R16" s="155"/>
      <c r="S16" s="150">
        <f>'Afval data'!O42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P9:U31"/>
  <sheetViews>
    <sheetView windowProtection="1" showGridLines="0" view="pageLayout" topLeftCell="A4" zoomScale="70" zoomScaleNormal="100" zoomScalePageLayoutView="70" workbookViewId="0">
      <selection activeCell="O5" sqref="O5"/>
    </sheetView>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data'!P37</f>
        <v>1</v>
      </c>
      <c r="T11" s="151"/>
      <c r="U11" s="105">
        <f>SUM(S11/(S17/100))</f>
        <v>16.666666666666668</v>
      </c>
    </row>
    <row r="12" spans="16:21" ht="15.75" thickBot="1" x14ac:dyDescent="0.3">
      <c r="P12" s="152" t="s">
        <v>54</v>
      </c>
      <c r="Q12" s="153"/>
      <c r="R12" s="153"/>
      <c r="S12" s="150">
        <f>'Afval data'!P38</f>
        <v>1</v>
      </c>
      <c r="T12" s="151"/>
      <c r="U12" s="105">
        <f>SUM(S12/(S17/100))</f>
        <v>16.666666666666668</v>
      </c>
    </row>
    <row r="13" spans="16:21" ht="15.75" thickBot="1" x14ac:dyDescent="0.3">
      <c r="P13" s="152" t="s">
        <v>11</v>
      </c>
      <c r="Q13" s="153"/>
      <c r="R13" s="153"/>
      <c r="S13" s="150">
        <f>'Afval data'!P39</f>
        <v>1</v>
      </c>
      <c r="T13" s="151"/>
      <c r="U13" s="105">
        <f>SUM(S13/(S17/100))</f>
        <v>16.666666666666668</v>
      </c>
    </row>
    <row r="14" spans="16:21" ht="15.75" thickBot="1" x14ac:dyDescent="0.3">
      <c r="P14" s="152" t="s">
        <v>3</v>
      </c>
      <c r="Q14" s="153"/>
      <c r="R14" s="153"/>
      <c r="S14" s="150">
        <f>'Afval data'!P40</f>
        <v>1</v>
      </c>
      <c r="T14" s="151"/>
      <c r="U14" s="105">
        <f>SUM(S14/(S17/100))</f>
        <v>16.666666666666668</v>
      </c>
    </row>
    <row r="15" spans="16:21" ht="15.75" thickBot="1" x14ac:dyDescent="0.3">
      <c r="P15" s="152" t="s">
        <v>53</v>
      </c>
      <c r="Q15" s="153"/>
      <c r="R15" s="153"/>
      <c r="S15" s="150">
        <f>'Afval data'!P41</f>
        <v>1</v>
      </c>
      <c r="T15" s="151"/>
      <c r="U15" s="105">
        <f>SUM(S15/(S17/100))</f>
        <v>16.666666666666668</v>
      </c>
    </row>
    <row r="16" spans="16:21" ht="15.75" thickBot="1" x14ac:dyDescent="0.3">
      <c r="P16" s="154" t="s">
        <v>4</v>
      </c>
      <c r="Q16" s="155"/>
      <c r="R16" s="155"/>
      <c r="S16" s="150">
        <f>'Afval data'!P42</f>
        <v>1</v>
      </c>
      <c r="T16" s="151"/>
      <c r="U16" s="105">
        <f>SUM(S16/(S17/100))</f>
        <v>16.666666666666668</v>
      </c>
    </row>
    <row r="17" spans="16:21" ht="15.75" thickBot="1" x14ac:dyDescent="0.3">
      <c r="P17" s="145" t="s">
        <v>34</v>
      </c>
      <c r="Q17" s="146"/>
      <c r="R17" s="146"/>
      <c r="S17" s="145">
        <f>SUM(S11:T16)</f>
        <v>6</v>
      </c>
      <c r="T17" s="147"/>
      <c r="U17" s="49">
        <f>SUM(U11:U16)</f>
        <v>100.00000000000001</v>
      </c>
    </row>
    <row r="25" spans="16:21" ht="15.75" thickBot="1" x14ac:dyDescent="0.3"/>
    <row r="26" spans="16:21" x14ac:dyDescent="0.25">
      <c r="P26" s="158" t="s">
        <v>94</v>
      </c>
      <c r="Q26" s="159"/>
      <c r="R26" s="160"/>
      <c r="S26" s="159" t="s">
        <v>105</v>
      </c>
      <c r="T26" s="159"/>
      <c r="U26" s="160"/>
    </row>
    <row r="27" spans="16:21" x14ac:dyDescent="0.25">
      <c r="P27" s="161" t="s">
        <v>106</v>
      </c>
      <c r="Q27" s="162"/>
      <c r="R27" s="163"/>
      <c r="S27" s="153">
        <f>SUM(S11*'Uitleg pagina'!E35)</f>
        <v>0.11700000000000001</v>
      </c>
      <c r="T27" s="153"/>
      <c r="U27" s="156"/>
    </row>
    <row r="28" spans="16:21" x14ac:dyDescent="0.25">
      <c r="P28" s="152" t="s">
        <v>107</v>
      </c>
      <c r="Q28" s="153"/>
      <c r="R28" s="156"/>
      <c r="S28" s="153">
        <f>SUM(S13*'Uitleg pagina'!E34)</f>
        <v>0.67800000000000005</v>
      </c>
      <c r="T28" s="153"/>
      <c r="U28" s="156"/>
    </row>
    <row r="29" spans="16:21" x14ac:dyDescent="0.25">
      <c r="P29" s="152" t="s">
        <v>103</v>
      </c>
      <c r="Q29" s="153"/>
      <c r="R29" s="156"/>
      <c r="S29" s="153">
        <f>SUM(S15*'Uitleg pagina'!E36)</f>
        <v>0.104</v>
      </c>
      <c r="T29" s="153"/>
      <c r="U29" s="156"/>
    </row>
    <row r="30" spans="16:21" ht="15.75" thickBot="1" x14ac:dyDescent="0.3">
      <c r="P30" s="154" t="s">
        <v>104</v>
      </c>
      <c r="Q30" s="155"/>
      <c r="R30" s="157"/>
      <c r="S30" s="155">
        <f>SUM(S14*'Uitleg pagina'!E37)</f>
        <v>2.5952999999999999</v>
      </c>
      <c r="T30" s="155"/>
      <c r="U30" s="157"/>
    </row>
    <row r="31" spans="16:21" ht="15.75" thickBot="1" x14ac:dyDescent="0.3">
      <c r="P31" s="145" t="s">
        <v>109</v>
      </c>
      <c r="Q31" s="146"/>
      <c r="R31" s="146"/>
      <c r="S31" s="145">
        <f>SUM(S27:U30)</f>
        <v>3.4943</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111"/>
  <sheetViews>
    <sheetView windowProtection="1" topLeftCell="A79" zoomScaleNormal="100" workbookViewId="0">
      <selection activeCell="A4" sqref="A4"/>
    </sheetView>
  </sheetViews>
  <sheetFormatPr defaultRowHeight="15" x14ac:dyDescent="0.25"/>
  <cols>
    <col min="1" max="1" width="44.42578125" customWidth="1"/>
    <col min="2" max="17" width="15.7109375" customWidth="1"/>
    <col min="18" max="18" width="9.140625" customWidth="1"/>
    <col min="19" max="19" width="25.140625" customWidth="1"/>
    <col min="20" max="20" width="13.5703125" customWidth="1"/>
  </cols>
  <sheetData>
    <row r="1" spans="1:21" ht="27" thickBot="1" x14ac:dyDescent="0.45">
      <c r="A1" s="13" t="s">
        <v>13</v>
      </c>
      <c r="B1" s="13"/>
      <c r="C1" s="13"/>
      <c r="D1" s="13"/>
      <c r="E1" s="13"/>
    </row>
    <row r="2" spans="1:21" ht="15.75" thickBot="1" x14ac:dyDescent="0.3">
      <c r="B2" s="196" t="s">
        <v>9</v>
      </c>
      <c r="C2" s="197"/>
      <c r="D2" s="196" t="s">
        <v>10</v>
      </c>
      <c r="E2" s="197"/>
      <c r="F2" s="196" t="s">
        <v>11</v>
      </c>
      <c r="G2" s="197"/>
      <c r="H2" s="196" t="s">
        <v>3</v>
      </c>
      <c r="I2" s="197"/>
      <c r="J2" s="196" t="s">
        <v>12</v>
      </c>
      <c r="K2" s="197"/>
      <c r="L2" s="196" t="s">
        <v>4</v>
      </c>
      <c r="M2" s="197"/>
      <c r="N2" s="196" t="s">
        <v>5</v>
      </c>
      <c r="O2" s="197"/>
      <c r="P2" s="196" t="s">
        <v>6</v>
      </c>
      <c r="Q2" s="197"/>
    </row>
    <row r="3" spans="1:21" ht="34.5" customHeight="1" thickBot="1" x14ac:dyDescent="0.45">
      <c r="A3" s="27" t="s">
        <v>14</v>
      </c>
      <c r="B3" s="20" t="s">
        <v>7</v>
      </c>
      <c r="C3" s="21" t="s">
        <v>8</v>
      </c>
      <c r="D3" s="20" t="s">
        <v>7</v>
      </c>
      <c r="E3" s="21" t="s">
        <v>8</v>
      </c>
      <c r="F3" s="20" t="s">
        <v>7</v>
      </c>
      <c r="G3" s="21" t="s">
        <v>8</v>
      </c>
      <c r="H3" s="20" t="s">
        <v>7</v>
      </c>
      <c r="I3" s="21" t="s">
        <v>8</v>
      </c>
      <c r="J3" s="20" t="s">
        <v>7</v>
      </c>
      <c r="K3" s="21" t="s">
        <v>8</v>
      </c>
      <c r="L3" s="20" t="s">
        <v>7</v>
      </c>
      <c r="M3" s="21" t="s">
        <v>8</v>
      </c>
      <c r="N3" s="20" t="s">
        <v>7</v>
      </c>
      <c r="O3" s="21" t="s">
        <v>8</v>
      </c>
      <c r="P3" s="20" t="s">
        <v>7</v>
      </c>
      <c r="Q3" s="21" t="s">
        <v>8</v>
      </c>
      <c r="S3" s="12"/>
      <c r="T3" s="12"/>
      <c r="U3" s="12"/>
    </row>
    <row r="4" spans="1:21" ht="15.75" thickBot="1" x14ac:dyDescent="0.3">
      <c r="A4" s="26" t="s">
        <v>15</v>
      </c>
      <c r="B4" s="22">
        <v>0</v>
      </c>
      <c r="C4" s="23">
        <v>1</v>
      </c>
      <c r="D4" s="22">
        <v>0</v>
      </c>
      <c r="E4" s="23">
        <v>1</v>
      </c>
      <c r="F4" s="22">
        <v>0</v>
      </c>
      <c r="G4" s="23">
        <v>1</v>
      </c>
      <c r="H4" s="22">
        <v>0</v>
      </c>
      <c r="I4" s="23">
        <v>1</v>
      </c>
      <c r="J4" s="22">
        <v>0</v>
      </c>
      <c r="K4" s="23">
        <v>1</v>
      </c>
      <c r="L4" s="22">
        <v>0</v>
      </c>
      <c r="M4" s="23">
        <v>1</v>
      </c>
      <c r="N4" s="37">
        <f>SUM(D4+F4+H4+J4+L4+B4)</f>
        <v>0</v>
      </c>
      <c r="O4" s="38">
        <f>SUM(C4 +E4+G4+I4+K4+M4)</f>
        <v>6</v>
      </c>
      <c r="P4" s="53" t="e">
        <f t="shared" ref="P4:P25" si="0">SUM(B4/N4)</f>
        <v>#DIV/0!</v>
      </c>
      <c r="Q4" s="54">
        <f t="shared" ref="Q4:Q25" si="1">SUM(C4/O4)</f>
        <v>0.16666666666666666</v>
      </c>
      <c r="U4" s="12"/>
    </row>
    <row r="5" spans="1:21" ht="15.75" thickBot="1" x14ac:dyDescent="0.3">
      <c r="A5" s="26" t="s">
        <v>111</v>
      </c>
      <c r="B5" s="24">
        <v>0</v>
      </c>
      <c r="C5" s="23">
        <v>1</v>
      </c>
      <c r="D5" s="24">
        <v>0</v>
      </c>
      <c r="E5" s="23">
        <v>1</v>
      </c>
      <c r="F5" s="24">
        <v>0</v>
      </c>
      <c r="G5" s="23">
        <v>1</v>
      </c>
      <c r="H5" s="24">
        <v>0</v>
      </c>
      <c r="I5" s="23">
        <v>1</v>
      </c>
      <c r="J5" s="24">
        <v>0</v>
      </c>
      <c r="K5" s="23">
        <v>1</v>
      </c>
      <c r="L5" s="24">
        <v>0</v>
      </c>
      <c r="M5" s="23">
        <v>1</v>
      </c>
      <c r="N5" s="37">
        <f t="shared" ref="N5:N25" si="2">SUM(D5+F5+H5+J5+L5+B5)</f>
        <v>0</v>
      </c>
      <c r="O5" s="38">
        <f t="shared" ref="O5:O25" si="3">SUM(C5 +E5+G5+I5+K5+M5)</f>
        <v>6</v>
      </c>
      <c r="P5" s="53" t="e">
        <f t="shared" si="0"/>
        <v>#DIV/0!</v>
      </c>
      <c r="Q5" s="54">
        <f t="shared" si="1"/>
        <v>0.16666666666666666</v>
      </c>
      <c r="U5" s="12"/>
    </row>
    <row r="6" spans="1:21" ht="15.75" thickBot="1" x14ac:dyDescent="0.3">
      <c r="A6" s="26" t="s">
        <v>110</v>
      </c>
      <c r="B6" s="24">
        <v>0</v>
      </c>
      <c r="C6" s="23">
        <v>1</v>
      </c>
      <c r="D6" s="24">
        <v>0</v>
      </c>
      <c r="E6" s="23">
        <v>1</v>
      </c>
      <c r="F6" s="24">
        <v>0</v>
      </c>
      <c r="G6" s="23">
        <v>1</v>
      </c>
      <c r="H6" s="24">
        <v>0</v>
      </c>
      <c r="I6" s="23">
        <v>1</v>
      </c>
      <c r="J6" s="24">
        <v>0</v>
      </c>
      <c r="K6" s="23">
        <v>1</v>
      </c>
      <c r="L6" s="24">
        <v>0</v>
      </c>
      <c r="M6" s="23">
        <v>1</v>
      </c>
      <c r="N6" s="37">
        <f t="shared" si="2"/>
        <v>0</v>
      </c>
      <c r="O6" s="38">
        <f t="shared" si="3"/>
        <v>6</v>
      </c>
      <c r="P6" s="53" t="e">
        <f t="shared" si="0"/>
        <v>#DIV/0!</v>
      </c>
      <c r="Q6" s="54">
        <f t="shared" si="1"/>
        <v>0.16666666666666666</v>
      </c>
      <c r="U6" s="12"/>
    </row>
    <row r="7" spans="1:21" ht="15.75" thickBot="1" x14ac:dyDescent="0.3">
      <c r="A7" s="26" t="s">
        <v>36</v>
      </c>
      <c r="B7" s="24">
        <v>0</v>
      </c>
      <c r="C7" s="23">
        <v>1</v>
      </c>
      <c r="D7" s="24">
        <v>0</v>
      </c>
      <c r="E7" s="23">
        <v>1</v>
      </c>
      <c r="F7" s="24">
        <v>0</v>
      </c>
      <c r="G7" s="23">
        <v>1</v>
      </c>
      <c r="H7" s="24">
        <v>0</v>
      </c>
      <c r="I7" s="23">
        <v>1</v>
      </c>
      <c r="J7" s="24">
        <v>0</v>
      </c>
      <c r="K7" s="23">
        <v>1</v>
      </c>
      <c r="L7" s="24">
        <v>0</v>
      </c>
      <c r="M7" s="23">
        <v>1</v>
      </c>
      <c r="N7" s="37">
        <f t="shared" si="2"/>
        <v>0</v>
      </c>
      <c r="O7" s="38">
        <f t="shared" si="3"/>
        <v>6</v>
      </c>
      <c r="P7" s="53" t="e">
        <f t="shared" si="0"/>
        <v>#DIV/0!</v>
      </c>
      <c r="Q7" s="54">
        <f t="shared" si="1"/>
        <v>0.16666666666666666</v>
      </c>
      <c r="U7" s="12"/>
    </row>
    <row r="8" spans="1:21" ht="15.75" thickBot="1" x14ac:dyDescent="0.3">
      <c r="A8" s="26" t="s">
        <v>37</v>
      </c>
      <c r="B8" s="24">
        <v>0</v>
      </c>
      <c r="C8" s="23">
        <v>1</v>
      </c>
      <c r="D8" s="24">
        <v>0</v>
      </c>
      <c r="E8" s="23">
        <v>1</v>
      </c>
      <c r="F8" s="24">
        <v>0</v>
      </c>
      <c r="G8" s="23">
        <v>1</v>
      </c>
      <c r="H8" s="24">
        <v>0</v>
      </c>
      <c r="I8" s="23">
        <v>1</v>
      </c>
      <c r="J8" s="24">
        <v>0</v>
      </c>
      <c r="K8" s="23">
        <v>1</v>
      </c>
      <c r="L8" s="24">
        <v>0</v>
      </c>
      <c r="M8" s="23">
        <v>1</v>
      </c>
      <c r="N8" s="37">
        <f t="shared" si="2"/>
        <v>0</v>
      </c>
      <c r="O8" s="38">
        <f t="shared" si="3"/>
        <v>6</v>
      </c>
      <c r="P8" s="53" t="e">
        <f t="shared" si="0"/>
        <v>#DIV/0!</v>
      </c>
      <c r="Q8" s="54">
        <f t="shared" si="1"/>
        <v>0.16666666666666666</v>
      </c>
      <c r="U8" s="12"/>
    </row>
    <row r="9" spans="1:21" ht="15.75" thickBot="1" x14ac:dyDescent="0.3">
      <c r="A9" s="26" t="s">
        <v>38</v>
      </c>
      <c r="B9" s="24">
        <v>0</v>
      </c>
      <c r="C9" s="23">
        <v>1</v>
      </c>
      <c r="D9" s="24">
        <v>0</v>
      </c>
      <c r="E9" s="23">
        <v>1</v>
      </c>
      <c r="F9" s="24">
        <v>0</v>
      </c>
      <c r="G9" s="23">
        <v>1</v>
      </c>
      <c r="H9" s="24">
        <v>0</v>
      </c>
      <c r="I9" s="23">
        <v>1</v>
      </c>
      <c r="J9" s="24">
        <v>0</v>
      </c>
      <c r="K9" s="23">
        <v>1</v>
      </c>
      <c r="L9" s="24">
        <v>0</v>
      </c>
      <c r="M9" s="23">
        <v>1</v>
      </c>
      <c r="N9" s="37">
        <f t="shared" si="2"/>
        <v>0</v>
      </c>
      <c r="O9" s="38">
        <f t="shared" si="3"/>
        <v>6</v>
      </c>
      <c r="P9" s="53" t="e">
        <f t="shared" si="0"/>
        <v>#DIV/0!</v>
      </c>
      <c r="Q9" s="54">
        <f t="shared" si="1"/>
        <v>0.16666666666666666</v>
      </c>
      <c r="U9" s="12"/>
    </row>
    <row r="10" spans="1:21" ht="15.75" thickBot="1" x14ac:dyDescent="0.3">
      <c r="A10" s="26" t="s">
        <v>39</v>
      </c>
      <c r="B10" s="24">
        <v>0</v>
      </c>
      <c r="C10" s="23">
        <v>1</v>
      </c>
      <c r="D10" s="24">
        <v>0</v>
      </c>
      <c r="E10" s="23">
        <v>1</v>
      </c>
      <c r="F10" s="24">
        <v>0</v>
      </c>
      <c r="G10" s="23">
        <v>1</v>
      </c>
      <c r="H10" s="24">
        <v>0</v>
      </c>
      <c r="I10" s="23">
        <v>1</v>
      </c>
      <c r="J10" s="24">
        <v>0</v>
      </c>
      <c r="K10" s="23">
        <v>1</v>
      </c>
      <c r="L10" s="24">
        <v>0</v>
      </c>
      <c r="M10" s="23">
        <v>1</v>
      </c>
      <c r="N10" s="37">
        <f t="shared" si="2"/>
        <v>0</v>
      </c>
      <c r="O10" s="38">
        <f t="shared" si="3"/>
        <v>6</v>
      </c>
      <c r="P10" s="53" t="e">
        <f t="shared" si="0"/>
        <v>#DIV/0!</v>
      </c>
      <c r="Q10" s="54">
        <f t="shared" si="1"/>
        <v>0.16666666666666666</v>
      </c>
      <c r="U10" s="12"/>
    </row>
    <row r="11" spans="1:21" ht="15.75" thickBot="1" x14ac:dyDescent="0.3">
      <c r="A11" s="26" t="s">
        <v>40</v>
      </c>
      <c r="B11" s="24">
        <v>0</v>
      </c>
      <c r="C11" s="23">
        <v>1</v>
      </c>
      <c r="D11" s="24">
        <v>0</v>
      </c>
      <c r="E11" s="23">
        <v>1</v>
      </c>
      <c r="F11" s="24">
        <v>0</v>
      </c>
      <c r="G11" s="23">
        <v>1</v>
      </c>
      <c r="H11" s="24">
        <v>0</v>
      </c>
      <c r="I11" s="23">
        <v>1</v>
      </c>
      <c r="J11" s="24">
        <v>0</v>
      </c>
      <c r="K11" s="23">
        <v>1</v>
      </c>
      <c r="L11" s="24">
        <v>0</v>
      </c>
      <c r="M11" s="23">
        <v>1</v>
      </c>
      <c r="N11" s="37">
        <f t="shared" si="2"/>
        <v>0</v>
      </c>
      <c r="O11" s="38">
        <f t="shared" si="3"/>
        <v>6</v>
      </c>
      <c r="P11" s="53" t="e">
        <f t="shared" si="0"/>
        <v>#DIV/0!</v>
      </c>
      <c r="Q11" s="54">
        <f t="shared" si="1"/>
        <v>0.16666666666666666</v>
      </c>
      <c r="S11" s="12"/>
      <c r="T11" s="12"/>
      <c r="U11" s="12"/>
    </row>
    <row r="12" spans="1:21" ht="15.75" thickBot="1" x14ac:dyDescent="0.3">
      <c r="A12" s="26" t="s">
        <v>41</v>
      </c>
      <c r="B12" s="24">
        <v>0</v>
      </c>
      <c r="C12" s="23">
        <v>1</v>
      </c>
      <c r="D12" s="24">
        <v>0</v>
      </c>
      <c r="E12" s="23">
        <v>1</v>
      </c>
      <c r="F12" s="24">
        <v>0</v>
      </c>
      <c r="G12" s="23">
        <v>1</v>
      </c>
      <c r="H12" s="24">
        <v>0</v>
      </c>
      <c r="I12" s="23">
        <v>1</v>
      </c>
      <c r="J12" s="24">
        <v>0</v>
      </c>
      <c r="K12" s="23">
        <v>1</v>
      </c>
      <c r="L12" s="24">
        <v>0</v>
      </c>
      <c r="M12" s="23">
        <v>1</v>
      </c>
      <c r="N12" s="37">
        <f t="shared" si="2"/>
        <v>0</v>
      </c>
      <c r="O12" s="38">
        <f t="shared" si="3"/>
        <v>6</v>
      </c>
      <c r="P12" s="53" t="e">
        <f t="shared" si="0"/>
        <v>#DIV/0!</v>
      </c>
      <c r="Q12" s="54">
        <f t="shared" si="1"/>
        <v>0.16666666666666666</v>
      </c>
      <c r="S12" s="12"/>
      <c r="T12" s="12"/>
      <c r="U12" s="12"/>
    </row>
    <row r="13" spans="1:21" ht="15.75" thickBot="1" x14ac:dyDescent="0.3">
      <c r="A13" s="26" t="s">
        <v>42</v>
      </c>
      <c r="B13" s="24">
        <v>0</v>
      </c>
      <c r="C13" s="23">
        <v>1</v>
      </c>
      <c r="D13" s="24">
        <v>0</v>
      </c>
      <c r="E13" s="23">
        <v>1</v>
      </c>
      <c r="F13" s="24">
        <v>0</v>
      </c>
      <c r="G13" s="23">
        <v>1</v>
      </c>
      <c r="H13" s="24">
        <v>0</v>
      </c>
      <c r="I13" s="23">
        <v>1</v>
      </c>
      <c r="J13" s="24">
        <v>0</v>
      </c>
      <c r="K13" s="23">
        <v>1</v>
      </c>
      <c r="L13" s="24">
        <v>0</v>
      </c>
      <c r="M13" s="23">
        <v>1</v>
      </c>
      <c r="N13" s="37">
        <f t="shared" si="2"/>
        <v>0</v>
      </c>
      <c r="O13" s="38">
        <f t="shared" si="3"/>
        <v>6</v>
      </c>
      <c r="P13" s="53" t="e">
        <f t="shared" si="0"/>
        <v>#DIV/0!</v>
      </c>
      <c r="Q13" s="54">
        <f t="shared" si="1"/>
        <v>0.16666666666666666</v>
      </c>
      <c r="S13" s="12"/>
      <c r="T13" s="12"/>
      <c r="U13" s="12"/>
    </row>
    <row r="14" spans="1:21" ht="15.75" thickBot="1" x14ac:dyDescent="0.3">
      <c r="A14" s="26" t="s">
        <v>43</v>
      </c>
      <c r="B14" s="24">
        <v>0</v>
      </c>
      <c r="C14" s="23">
        <v>1</v>
      </c>
      <c r="D14" s="24">
        <v>0</v>
      </c>
      <c r="E14" s="23">
        <v>1</v>
      </c>
      <c r="F14" s="24">
        <v>0</v>
      </c>
      <c r="G14" s="23">
        <v>1</v>
      </c>
      <c r="H14" s="24">
        <v>0</v>
      </c>
      <c r="I14" s="23">
        <v>1</v>
      </c>
      <c r="J14" s="24">
        <v>0</v>
      </c>
      <c r="K14" s="23">
        <v>1</v>
      </c>
      <c r="L14" s="24">
        <v>0</v>
      </c>
      <c r="M14" s="23">
        <v>1</v>
      </c>
      <c r="N14" s="37">
        <f t="shared" si="2"/>
        <v>0</v>
      </c>
      <c r="O14" s="38">
        <f t="shared" si="3"/>
        <v>6</v>
      </c>
      <c r="P14" s="53" t="e">
        <f t="shared" si="0"/>
        <v>#DIV/0!</v>
      </c>
      <c r="Q14" s="54">
        <f t="shared" si="1"/>
        <v>0.16666666666666666</v>
      </c>
      <c r="S14" s="12"/>
      <c r="T14" s="12"/>
      <c r="U14" s="12"/>
    </row>
    <row r="15" spans="1:21" ht="15.75" thickBot="1" x14ac:dyDescent="0.3">
      <c r="A15" s="26" t="s">
        <v>44</v>
      </c>
      <c r="B15" s="24">
        <v>0</v>
      </c>
      <c r="C15" s="23">
        <v>1</v>
      </c>
      <c r="D15" s="24">
        <v>0</v>
      </c>
      <c r="E15" s="23">
        <v>1</v>
      </c>
      <c r="F15" s="24">
        <v>0</v>
      </c>
      <c r="G15" s="23">
        <v>1</v>
      </c>
      <c r="H15" s="24">
        <v>0</v>
      </c>
      <c r="I15" s="23">
        <v>1</v>
      </c>
      <c r="J15" s="24">
        <v>0</v>
      </c>
      <c r="K15" s="23">
        <v>1</v>
      </c>
      <c r="L15" s="24">
        <v>0</v>
      </c>
      <c r="M15" s="23">
        <v>1</v>
      </c>
      <c r="N15" s="37">
        <f t="shared" si="2"/>
        <v>0</v>
      </c>
      <c r="O15" s="38">
        <f t="shared" si="3"/>
        <v>6</v>
      </c>
      <c r="P15" s="53" t="e">
        <f t="shared" si="0"/>
        <v>#DIV/0!</v>
      </c>
      <c r="Q15" s="54">
        <f t="shared" si="1"/>
        <v>0.16666666666666666</v>
      </c>
      <c r="S15" s="12"/>
      <c r="T15" s="12"/>
      <c r="U15" s="12"/>
    </row>
    <row r="16" spans="1:21" ht="15.75" thickBot="1" x14ac:dyDescent="0.3">
      <c r="A16" s="26" t="s">
        <v>45</v>
      </c>
      <c r="B16" s="24">
        <v>0</v>
      </c>
      <c r="C16" s="23">
        <v>1</v>
      </c>
      <c r="D16" s="24">
        <v>0</v>
      </c>
      <c r="E16" s="23">
        <v>1</v>
      </c>
      <c r="F16" s="24">
        <v>0</v>
      </c>
      <c r="G16" s="23">
        <v>1</v>
      </c>
      <c r="H16" s="24">
        <v>0</v>
      </c>
      <c r="I16" s="23">
        <v>1</v>
      </c>
      <c r="J16" s="24">
        <v>0</v>
      </c>
      <c r="K16" s="23">
        <v>1</v>
      </c>
      <c r="L16" s="24">
        <v>0</v>
      </c>
      <c r="M16" s="23">
        <v>1</v>
      </c>
      <c r="N16" s="37">
        <f t="shared" si="2"/>
        <v>0</v>
      </c>
      <c r="O16" s="38">
        <f t="shared" si="3"/>
        <v>6</v>
      </c>
      <c r="P16" s="53" t="e">
        <f t="shared" si="0"/>
        <v>#DIV/0!</v>
      </c>
      <c r="Q16" s="54">
        <f t="shared" si="1"/>
        <v>0.16666666666666666</v>
      </c>
      <c r="S16" s="12"/>
      <c r="T16" s="12"/>
      <c r="U16" s="12"/>
    </row>
    <row r="17" spans="1:21" ht="15.75" thickBot="1" x14ac:dyDescent="0.3">
      <c r="A17" s="26" t="s">
        <v>46</v>
      </c>
      <c r="B17" s="24">
        <v>0</v>
      </c>
      <c r="C17" s="23">
        <v>1</v>
      </c>
      <c r="D17" s="24">
        <v>0</v>
      </c>
      <c r="E17" s="23">
        <v>1</v>
      </c>
      <c r="F17" s="24">
        <v>0</v>
      </c>
      <c r="G17" s="23">
        <v>1</v>
      </c>
      <c r="H17" s="24">
        <v>0</v>
      </c>
      <c r="I17" s="23">
        <v>1</v>
      </c>
      <c r="J17" s="24">
        <v>0</v>
      </c>
      <c r="K17" s="23">
        <v>1</v>
      </c>
      <c r="L17" s="24">
        <v>0</v>
      </c>
      <c r="M17" s="23">
        <v>1</v>
      </c>
      <c r="N17" s="37">
        <f t="shared" si="2"/>
        <v>0</v>
      </c>
      <c r="O17" s="38">
        <f t="shared" si="3"/>
        <v>6</v>
      </c>
      <c r="P17" s="53" t="e">
        <f t="shared" si="0"/>
        <v>#DIV/0!</v>
      </c>
      <c r="Q17" s="54">
        <f t="shared" si="1"/>
        <v>0.16666666666666666</v>
      </c>
      <c r="S17" s="12"/>
      <c r="T17" s="12"/>
      <c r="U17" s="12"/>
    </row>
    <row r="18" spans="1:21" ht="15.75" thickBot="1" x14ac:dyDescent="0.3">
      <c r="A18" s="26" t="s">
        <v>16</v>
      </c>
      <c r="B18" s="24">
        <v>0</v>
      </c>
      <c r="C18" s="23">
        <v>1</v>
      </c>
      <c r="D18" s="24">
        <v>0</v>
      </c>
      <c r="E18" s="23">
        <v>1</v>
      </c>
      <c r="F18" s="24">
        <v>0</v>
      </c>
      <c r="G18" s="23">
        <v>1</v>
      </c>
      <c r="H18" s="24">
        <v>0</v>
      </c>
      <c r="I18" s="23">
        <v>1</v>
      </c>
      <c r="J18" s="24">
        <v>0</v>
      </c>
      <c r="K18" s="23">
        <v>1</v>
      </c>
      <c r="L18" s="24">
        <v>0</v>
      </c>
      <c r="M18" s="23">
        <v>1</v>
      </c>
      <c r="N18" s="37">
        <f t="shared" si="2"/>
        <v>0</v>
      </c>
      <c r="O18" s="38">
        <f t="shared" si="3"/>
        <v>6</v>
      </c>
      <c r="P18" s="53" t="e">
        <f t="shared" si="0"/>
        <v>#DIV/0!</v>
      </c>
      <c r="Q18" s="54">
        <f t="shared" si="1"/>
        <v>0.16666666666666666</v>
      </c>
      <c r="S18" s="12"/>
      <c r="T18" s="12"/>
      <c r="U18" s="12"/>
    </row>
    <row r="19" spans="1:21" ht="15.75" thickBot="1" x14ac:dyDescent="0.3">
      <c r="A19" s="26" t="s">
        <v>17</v>
      </c>
      <c r="B19" s="24">
        <v>0</v>
      </c>
      <c r="C19" s="23">
        <v>1</v>
      </c>
      <c r="D19" s="24">
        <v>0</v>
      </c>
      <c r="E19" s="23">
        <v>1</v>
      </c>
      <c r="F19" s="24">
        <v>0</v>
      </c>
      <c r="G19" s="23">
        <v>1</v>
      </c>
      <c r="H19" s="24">
        <v>0</v>
      </c>
      <c r="I19" s="23">
        <v>1</v>
      </c>
      <c r="J19" s="24">
        <v>0</v>
      </c>
      <c r="K19" s="23">
        <v>1</v>
      </c>
      <c r="L19" s="24">
        <v>0</v>
      </c>
      <c r="M19" s="23">
        <v>1</v>
      </c>
      <c r="N19" s="37">
        <f t="shared" si="2"/>
        <v>0</v>
      </c>
      <c r="O19" s="38">
        <f t="shared" si="3"/>
        <v>6</v>
      </c>
      <c r="P19" s="53" t="e">
        <f t="shared" si="0"/>
        <v>#DIV/0!</v>
      </c>
      <c r="Q19" s="54">
        <f t="shared" si="1"/>
        <v>0.16666666666666666</v>
      </c>
    </row>
    <row r="20" spans="1:21" ht="15.75" thickBot="1" x14ac:dyDescent="0.3">
      <c r="A20" s="26" t="s">
        <v>47</v>
      </c>
      <c r="B20" s="24">
        <v>0</v>
      </c>
      <c r="C20" s="23">
        <v>1</v>
      </c>
      <c r="D20" s="24">
        <v>0</v>
      </c>
      <c r="E20" s="23">
        <v>1</v>
      </c>
      <c r="F20" s="24">
        <v>0</v>
      </c>
      <c r="G20" s="23">
        <v>1</v>
      </c>
      <c r="H20" s="24">
        <v>0</v>
      </c>
      <c r="I20" s="23">
        <v>1</v>
      </c>
      <c r="J20" s="24">
        <v>0</v>
      </c>
      <c r="K20" s="23">
        <v>1</v>
      </c>
      <c r="L20" s="24">
        <v>0</v>
      </c>
      <c r="M20" s="23">
        <v>1</v>
      </c>
      <c r="N20" s="37">
        <f t="shared" si="2"/>
        <v>0</v>
      </c>
      <c r="O20" s="38">
        <f t="shared" si="3"/>
        <v>6</v>
      </c>
      <c r="P20" s="53" t="e">
        <f t="shared" si="0"/>
        <v>#DIV/0!</v>
      </c>
      <c r="Q20" s="54">
        <f t="shared" si="1"/>
        <v>0.16666666666666666</v>
      </c>
    </row>
    <row r="21" spans="1:21" ht="15.75" thickBot="1" x14ac:dyDescent="0.3">
      <c r="A21" s="26" t="s">
        <v>48</v>
      </c>
      <c r="B21" s="24">
        <v>0</v>
      </c>
      <c r="C21" s="23">
        <v>1</v>
      </c>
      <c r="D21" s="24">
        <v>0</v>
      </c>
      <c r="E21" s="23">
        <v>1</v>
      </c>
      <c r="F21" s="24">
        <v>0</v>
      </c>
      <c r="G21" s="23">
        <v>1</v>
      </c>
      <c r="H21" s="24">
        <v>0</v>
      </c>
      <c r="I21" s="23">
        <v>1</v>
      </c>
      <c r="J21" s="24">
        <v>0</v>
      </c>
      <c r="K21" s="23">
        <v>1</v>
      </c>
      <c r="L21" s="24">
        <v>0</v>
      </c>
      <c r="M21" s="23">
        <v>1</v>
      </c>
      <c r="N21" s="37">
        <f t="shared" si="2"/>
        <v>0</v>
      </c>
      <c r="O21" s="38">
        <f t="shared" si="3"/>
        <v>6</v>
      </c>
      <c r="P21" s="53" t="e">
        <f t="shared" si="0"/>
        <v>#DIV/0!</v>
      </c>
      <c r="Q21" s="54">
        <f t="shared" si="1"/>
        <v>0.16666666666666666</v>
      </c>
    </row>
    <row r="22" spans="1:21" ht="15.75" thickBot="1" x14ac:dyDescent="0.3">
      <c r="A22" s="26" t="s">
        <v>49</v>
      </c>
      <c r="B22" s="24">
        <v>0</v>
      </c>
      <c r="C22" s="23">
        <v>1</v>
      </c>
      <c r="D22" s="24">
        <v>0</v>
      </c>
      <c r="E22" s="23">
        <v>1</v>
      </c>
      <c r="F22" s="24">
        <v>0</v>
      </c>
      <c r="G22" s="23">
        <v>1</v>
      </c>
      <c r="H22" s="24">
        <v>0</v>
      </c>
      <c r="I22" s="23">
        <v>1</v>
      </c>
      <c r="J22" s="24">
        <v>0</v>
      </c>
      <c r="K22" s="23">
        <v>1</v>
      </c>
      <c r="L22" s="24">
        <v>0</v>
      </c>
      <c r="M22" s="23">
        <v>1</v>
      </c>
      <c r="N22" s="37">
        <f t="shared" si="2"/>
        <v>0</v>
      </c>
      <c r="O22" s="38">
        <f t="shared" si="3"/>
        <v>6</v>
      </c>
      <c r="P22" s="53" t="e">
        <f t="shared" si="0"/>
        <v>#DIV/0!</v>
      </c>
      <c r="Q22" s="54">
        <f t="shared" si="1"/>
        <v>0.16666666666666666</v>
      </c>
    </row>
    <row r="23" spans="1:21" ht="15.75" thickBot="1" x14ac:dyDescent="0.3">
      <c r="A23" s="26" t="s">
        <v>50</v>
      </c>
      <c r="B23" s="24">
        <v>0</v>
      </c>
      <c r="C23" s="23">
        <v>1</v>
      </c>
      <c r="D23" s="24">
        <v>0</v>
      </c>
      <c r="E23" s="23">
        <v>1</v>
      </c>
      <c r="F23" s="24">
        <v>0</v>
      </c>
      <c r="G23" s="23">
        <v>1</v>
      </c>
      <c r="H23" s="24">
        <v>0</v>
      </c>
      <c r="I23" s="23">
        <v>1</v>
      </c>
      <c r="J23" s="24">
        <v>0</v>
      </c>
      <c r="K23" s="23">
        <v>1</v>
      </c>
      <c r="L23" s="24">
        <v>0</v>
      </c>
      <c r="M23" s="23">
        <v>1</v>
      </c>
      <c r="N23" s="37">
        <f t="shared" si="2"/>
        <v>0</v>
      </c>
      <c r="O23" s="38">
        <f t="shared" si="3"/>
        <v>6</v>
      </c>
      <c r="P23" s="53" t="e">
        <f t="shared" si="0"/>
        <v>#DIV/0!</v>
      </c>
      <c r="Q23" s="54">
        <f t="shared" si="1"/>
        <v>0.16666666666666666</v>
      </c>
    </row>
    <row r="24" spans="1:21" ht="15.75" thickBot="1" x14ac:dyDescent="0.3">
      <c r="A24" s="26" t="s">
        <v>51</v>
      </c>
      <c r="B24" s="24">
        <v>0</v>
      </c>
      <c r="C24" s="23">
        <v>1</v>
      </c>
      <c r="D24" s="24">
        <v>0</v>
      </c>
      <c r="E24" s="23">
        <v>1</v>
      </c>
      <c r="F24" s="24">
        <v>0</v>
      </c>
      <c r="G24" s="23">
        <v>1</v>
      </c>
      <c r="H24" s="24">
        <v>0</v>
      </c>
      <c r="I24" s="23">
        <v>1</v>
      </c>
      <c r="J24" s="24">
        <v>0</v>
      </c>
      <c r="K24" s="23">
        <v>1</v>
      </c>
      <c r="L24" s="24">
        <v>0</v>
      </c>
      <c r="M24" s="23">
        <v>1</v>
      </c>
      <c r="N24" s="37">
        <f t="shared" si="2"/>
        <v>0</v>
      </c>
      <c r="O24" s="38">
        <f t="shared" si="3"/>
        <v>6</v>
      </c>
      <c r="P24" s="53" t="e">
        <f t="shared" si="0"/>
        <v>#DIV/0!</v>
      </c>
      <c r="Q24" s="54">
        <f t="shared" si="1"/>
        <v>0.16666666666666666</v>
      </c>
    </row>
    <row r="25" spans="1:21" ht="15.75" thickBot="1" x14ac:dyDescent="0.3">
      <c r="A25" s="26" t="s">
        <v>52</v>
      </c>
      <c r="B25" s="25">
        <v>0</v>
      </c>
      <c r="C25" s="23">
        <v>1</v>
      </c>
      <c r="D25" s="25">
        <v>0</v>
      </c>
      <c r="E25" s="23">
        <v>1</v>
      </c>
      <c r="F25" s="25">
        <v>0</v>
      </c>
      <c r="G25" s="23">
        <v>1</v>
      </c>
      <c r="H25" s="25">
        <v>0</v>
      </c>
      <c r="I25" s="23">
        <v>1</v>
      </c>
      <c r="J25" s="25">
        <v>0</v>
      </c>
      <c r="K25" s="23">
        <v>1</v>
      </c>
      <c r="L25" s="25">
        <v>0</v>
      </c>
      <c r="M25" s="23">
        <v>1</v>
      </c>
      <c r="N25" s="37">
        <f t="shared" si="2"/>
        <v>0</v>
      </c>
      <c r="O25" s="38">
        <f t="shared" si="3"/>
        <v>6</v>
      </c>
      <c r="P25" s="53" t="e">
        <f t="shared" si="0"/>
        <v>#DIV/0!</v>
      </c>
      <c r="Q25" s="54">
        <f t="shared" si="1"/>
        <v>0.16666666666666666</v>
      </c>
    </row>
    <row r="26" spans="1:21" ht="15.75" thickBot="1" x14ac:dyDescent="0.3">
      <c r="A26" s="49" t="s">
        <v>34</v>
      </c>
      <c r="B26" s="49">
        <f t="shared" ref="B26:O26" si="4">SUM(B4:B25)</f>
        <v>0</v>
      </c>
      <c r="C26" s="49">
        <f>SUM(C4:C25)</f>
        <v>22</v>
      </c>
      <c r="D26" s="49">
        <f t="shared" si="4"/>
        <v>0</v>
      </c>
      <c r="E26" s="49">
        <f t="shared" si="4"/>
        <v>22</v>
      </c>
      <c r="F26" s="49">
        <f t="shared" si="4"/>
        <v>0</v>
      </c>
      <c r="G26" s="49">
        <f t="shared" si="4"/>
        <v>22</v>
      </c>
      <c r="H26" s="49">
        <f t="shared" si="4"/>
        <v>0</v>
      </c>
      <c r="I26" s="49">
        <f t="shared" si="4"/>
        <v>22</v>
      </c>
      <c r="J26" s="49">
        <f t="shared" si="4"/>
        <v>0</v>
      </c>
      <c r="K26" s="49">
        <f t="shared" si="4"/>
        <v>22</v>
      </c>
      <c r="L26" s="49">
        <f t="shared" si="4"/>
        <v>0</v>
      </c>
      <c r="M26" s="49">
        <f t="shared" si="4"/>
        <v>22</v>
      </c>
      <c r="N26" s="49">
        <f t="shared" si="4"/>
        <v>0</v>
      </c>
      <c r="O26" s="49">
        <f t="shared" si="4"/>
        <v>132</v>
      </c>
      <c r="P26" s="55" t="e">
        <f t="shared" ref="P26" si="5">SUM(B26/N26)</f>
        <v>#DIV/0!</v>
      </c>
      <c r="Q26" s="56">
        <f t="shared" ref="Q26" si="6">SUM(C26/O26)</f>
        <v>0.16666666666666666</v>
      </c>
    </row>
    <row r="27" spans="1:21" ht="15.75" thickBot="1" x14ac:dyDescent="0.3">
      <c r="A27" s="91"/>
      <c r="B27" s="91"/>
      <c r="C27" s="91"/>
      <c r="D27" s="91"/>
      <c r="E27" s="91"/>
      <c r="F27" s="91"/>
      <c r="G27" s="91"/>
      <c r="H27" s="91"/>
      <c r="I27" s="91"/>
      <c r="J27" s="91"/>
      <c r="K27" s="91"/>
      <c r="L27" s="91"/>
      <c r="M27" s="91"/>
      <c r="N27" s="91"/>
      <c r="O27" s="91"/>
      <c r="P27" s="98"/>
      <c r="Q27" s="98"/>
    </row>
    <row r="28" spans="1:21" ht="15.75" thickBot="1" x14ac:dyDescent="0.3">
      <c r="A28" s="97" t="s">
        <v>34</v>
      </c>
      <c r="B28" s="96" t="s">
        <v>92</v>
      </c>
      <c r="C28" s="91"/>
      <c r="D28" s="91"/>
      <c r="E28" s="91"/>
      <c r="F28" s="91"/>
      <c r="G28" s="91"/>
      <c r="H28" s="91"/>
      <c r="I28" s="91"/>
      <c r="J28" s="91"/>
      <c r="K28" s="91"/>
      <c r="L28" s="91"/>
      <c r="M28" s="91"/>
      <c r="N28" s="91"/>
      <c r="O28" s="91"/>
      <c r="P28" s="98"/>
      <c r="Q28" s="98"/>
    </row>
    <row r="29" spans="1:21" x14ac:dyDescent="0.25">
      <c r="A29" s="58" t="s">
        <v>9</v>
      </c>
      <c r="B29" s="58">
        <f>C26</f>
        <v>22</v>
      </c>
      <c r="C29" s="91"/>
      <c r="D29" s="91"/>
      <c r="E29" s="91"/>
      <c r="F29" s="91"/>
      <c r="G29" s="91"/>
      <c r="H29" s="91"/>
      <c r="I29" s="91"/>
      <c r="J29" s="91"/>
      <c r="K29" s="91"/>
      <c r="L29" s="91"/>
      <c r="M29" s="91"/>
      <c r="N29" s="91"/>
      <c r="O29" s="91"/>
      <c r="P29" s="98"/>
      <c r="Q29" s="98"/>
    </row>
    <row r="30" spans="1:21" x14ac:dyDescent="0.25">
      <c r="A30" s="57" t="s">
        <v>54</v>
      </c>
      <c r="B30" s="57">
        <f>E26</f>
        <v>22</v>
      </c>
      <c r="C30" s="91"/>
      <c r="D30" s="91"/>
      <c r="E30" s="91"/>
      <c r="F30" s="91"/>
      <c r="G30" s="91"/>
      <c r="H30" s="91"/>
      <c r="I30" s="91"/>
      <c r="J30" s="91"/>
      <c r="K30" s="91"/>
      <c r="L30" s="91"/>
      <c r="M30" s="91"/>
      <c r="N30" s="91"/>
      <c r="O30" s="91"/>
      <c r="P30" s="98"/>
      <c r="Q30" s="98"/>
    </row>
    <row r="31" spans="1:21" x14ac:dyDescent="0.25">
      <c r="A31" s="57" t="s">
        <v>11</v>
      </c>
      <c r="B31" s="57">
        <f>G26</f>
        <v>22</v>
      </c>
      <c r="C31" s="91"/>
      <c r="D31" s="91"/>
      <c r="E31" s="91"/>
      <c r="F31" s="91"/>
      <c r="G31" s="91"/>
      <c r="H31" s="91"/>
      <c r="I31" s="91"/>
      <c r="J31" s="91"/>
      <c r="K31" s="91"/>
      <c r="L31" s="91"/>
      <c r="M31" s="91"/>
      <c r="N31" s="91"/>
      <c r="O31" s="91"/>
      <c r="P31" s="98"/>
      <c r="Q31" s="98"/>
    </row>
    <row r="32" spans="1:21" x14ac:dyDescent="0.25">
      <c r="A32" s="57" t="s">
        <v>3</v>
      </c>
      <c r="B32" s="57">
        <f>I26</f>
        <v>22</v>
      </c>
      <c r="C32" s="91"/>
      <c r="D32" s="91"/>
      <c r="E32" s="91"/>
      <c r="F32" s="91"/>
      <c r="G32" s="91"/>
      <c r="H32" s="91"/>
      <c r="I32" s="91"/>
      <c r="J32" s="91"/>
      <c r="K32" s="91"/>
      <c r="L32" s="91"/>
      <c r="M32" s="91"/>
      <c r="N32" s="91"/>
      <c r="O32" s="91"/>
      <c r="P32" s="98"/>
      <c r="Q32" s="98"/>
    </row>
    <row r="33" spans="1:17" x14ac:dyDescent="0.25">
      <c r="A33" s="57" t="s">
        <v>53</v>
      </c>
      <c r="B33" s="57">
        <f>K26</f>
        <v>22</v>
      </c>
      <c r="C33" s="91"/>
      <c r="D33" s="91"/>
      <c r="E33" s="91"/>
      <c r="F33" s="91"/>
      <c r="G33" s="91"/>
      <c r="H33" s="91"/>
      <c r="I33" s="91"/>
      <c r="J33" s="91"/>
      <c r="K33" s="91"/>
      <c r="L33" s="91"/>
      <c r="M33" s="91"/>
      <c r="N33" s="91"/>
      <c r="O33" s="91"/>
      <c r="P33" s="98"/>
      <c r="Q33" s="98"/>
    </row>
    <row r="34" spans="1:17" x14ac:dyDescent="0.25">
      <c r="A34" s="57" t="s">
        <v>4</v>
      </c>
      <c r="B34" s="57">
        <f>M26</f>
        <v>22</v>
      </c>
      <c r="C34" s="91"/>
      <c r="D34" s="91"/>
      <c r="E34" s="91"/>
      <c r="F34" s="91"/>
      <c r="G34" s="91"/>
      <c r="H34" s="91"/>
      <c r="I34" s="91"/>
      <c r="J34" s="91"/>
      <c r="K34" s="91"/>
      <c r="L34" s="91"/>
      <c r="M34" s="91"/>
      <c r="N34" s="91"/>
      <c r="O34" s="91"/>
      <c r="P34" s="98"/>
      <c r="Q34" s="98"/>
    </row>
    <row r="35" spans="1:17" ht="15.75" thickBot="1" x14ac:dyDescent="0.3">
      <c r="A35" s="91"/>
      <c r="B35" s="91"/>
      <c r="C35" s="91"/>
      <c r="D35" s="91"/>
      <c r="E35" s="91"/>
      <c r="F35" s="91"/>
      <c r="G35" s="91"/>
      <c r="H35" s="91"/>
      <c r="I35" s="91"/>
      <c r="J35" s="91"/>
      <c r="K35" s="91"/>
      <c r="L35" s="91"/>
      <c r="M35" s="91"/>
      <c r="N35" s="91"/>
      <c r="O35" s="91"/>
      <c r="P35" s="98"/>
      <c r="Q35" s="98"/>
    </row>
    <row r="36" spans="1:17" ht="15.75" thickBot="1" x14ac:dyDescent="0.3">
      <c r="A36" s="97" t="s">
        <v>93</v>
      </c>
      <c r="B36" s="96" t="str">
        <f>A4</f>
        <v>Project 1</v>
      </c>
      <c r="C36" s="100" t="str">
        <f>A5</f>
        <v>Project 2</v>
      </c>
      <c r="D36" s="100" t="str">
        <f>A6</f>
        <v>Project 3</v>
      </c>
      <c r="E36" s="101" t="str">
        <f>A7</f>
        <v>Project 4</v>
      </c>
      <c r="F36" s="100" t="str">
        <f>A8</f>
        <v>Project 5</v>
      </c>
      <c r="G36" s="100" t="str">
        <f>A9</f>
        <v>Project 6</v>
      </c>
      <c r="H36" s="100" t="str">
        <f>A10</f>
        <v>Project 7</v>
      </c>
      <c r="I36" s="100" t="str">
        <f>A11</f>
        <v>Project 8</v>
      </c>
      <c r="J36" s="100" t="str">
        <f>A12</f>
        <v>Project 9</v>
      </c>
      <c r="K36" s="100" t="str">
        <f>A13</f>
        <v>Project 10</v>
      </c>
      <c r="L36" s="100" t="str">
        <f>A14</f>
        <v>Project 11</v>
      </c>
      <c r="M36" s="100" t="str">
        <f>A15</f>
        <v>Project 12</v>
      </c>
      <c r="N36" s="100" t="str">
        <f>A16</f>
        <v>Project 13</v>
      </c>
      <c r="O36" s="100" t="str">
        <f>A17</f>
        <v>Project 14</v>
      </c>
      <c r="P36" s="102" t="str">
        <f>A18</f>
        <v>project 15</v>
      </c>
      <c r="Q36" s="98"/>
    </row>
    <row r="37" spans="1:17" x14ac:dyDescent="0.25">
      <c r="A37" s="58" t="s">
        <v>9</v>
      </c>
      <c r="B37" s="58">
        <f>C4</f>
        <v>1</v>
      </c>
      <c r="C37" s="99">
        <f>C5</f>
        <v>1</v>
      </c>
      <c r="D37" s="99">
        <f>C6</f>
        <v>1</v>
      </c>
      <c r="E37" s="99">
        <f>C7</f>
        <v>1</v>
      </c>
      <c r="F37" s="99">
        <f>C8</f>
        <v>1</v>
      </c>
      <c r="G37" s="99">
        <f>C9</f>
        <v>1</v>
      </c>
      <c r="H37" s="99">
        <f>C10</f>
        <v>1</v>
      </c>
      <c r="I37" s="99">
        <f>C11</f>
        <v>1</v>
      </c>
      <c r="J37" s="99">
        <f>C12</f>
        <v>1</v>
      </c>
      <c r="K37" s="99">
        <f>C13</f>
        <v>1</v>
      </c>
      <c r="L37" s="99">
        <f>C14</f>
        <v>1</v>
      </c>
      <c r="M37" s="99">
        <f>C15</f>
        <v>1</v>
      </c>
      <c r="N37" s="99">
        <f>C16</f>
        <v>1</v>
      </c>
      <c r="O37" s="99">
        <f>C17</f>
        <v>1</v>
      </c>
      <c r="P37" s="103">
        <f>C18</f>
        <v>1</v>
      </c>
      <c r="Q37" s="98"/>
    </row>
    <row r="38" spans="1:17" x14ac:dyDescent="0.25">
      <c r="A38" s="57" t="s">
        <v>54</v>
      </c>
      <c r="B38" s="57">
        <f>E4</f>
        <v>1</v>
      </c>
      <c r="C38" s="31">
        <f>E5</f>
        <v>1</v>
      </c>
      <c r="D38" s="31">
        <f>E6</f>
        <v>1</v>
      </c>
      <c r="E38" s="31">
        <f>E7</f>
        <v>1</v>
      </c>
      <c r="F38" s="31">
        <f>E8</f>
        <v>1</v>
      </c>
      <c r="G38" s="31">
        <f>E9</f>
        <v>1</v>
      </c>
      <c r="H38" s="31">
        <f>E10</f>
        <v>1</v>
      </c>
      <c r="I38" s="31">
        <f>E11</f>
        <v>1</v>
      </c>
      <c r="J38" s="31">
        <f>E12</f>
        <v>1</v>
      </c>
      <c r="K38" s="31">
        <f>E13</f>
        <v>1</v>
      </c>
      <c r="L38" s="31">
        <f>E14</f>
        <v>1</v>
      </c>
      <c r="M38" s="31">
        <f>E15</f>
        <v>1</v>
      </c>
      <c r="N38" s="31">
        <f>E16</f>
        <v>1</v>
      </c>
      <c r="O38" s="31">
        <f>E17</f>
        <v>1</v>
      </c>
      <c r="P38" s="104">
        <f>E18</f>
        <v>1</v>
      </c>
      <c r="Q38" s="98"/>
    </row>
    <row r="39" spans="1:17" x14ac:dyDescent="0.25">
      <c r="A39" s="57" t="s">
        <v>11</v>
      </c>
      <c r="B39" s="57">
        <f>G4</f>
        <v>1</v>
      </c>
      <c r="C39" s="31">
        <f>G5</f>
        <v>1</v>
      </c>
      <c r="D39" s="31">
        <f>G6</f>
        <v>1</v>
      </c>
      <c r="E39" s="31">
        <f>G7</f>
        <v>1</v>
      </c>
      <c r="F39" s="31">
        <f>G8</f>
        <v>1</v>
      </c>
      <c r="G39" s="31">
        <f>G9</f>
        <v>1</v>
      </c>
      <c r="H39" s="31">
        <f>G10</f>
        <v>1</v>
      </c>
      <c r="I39" s="31">
        <f>G11</f>
        <v>1</v>
      </c>
      <c r="J39" s="31">
        <f>G12</f>
        <v>1</v>
      </c>
      <c r="K39" s="31">
        <f>G13</f>
        <v>1</v>
      </c>
      <c r="L39" s="31">
        <f>G14</f>
        <v>1</v>
      </c>
      <c r="M39" s="31">
        <f>G15</f>
        <v>1</v>
      </c>
      <c r="N39" s="31">
        <f>G16</f>
        <v>1</v>
      </c>
      <c r="O39" s="31">
        <f>G17</f>
        <v>1</v>
      </c>
      <c r="P39" s="104">
        <f>G18</f>
        <v>1</v>
      </c>
      <c r="Q39" s="98"/>
    </row>
    <row r="40" spans="1:17" x14ac:dyDescent="0.25">
      <c r="A40" s="57" t="s">
        <v>3</v>
      </c>
      <c r="B40" s="57">
        <f>I4</f>
        <v>1</v>
      </c>
      <c r="C40" s="31">
        <f>I5</f>
        <v>1</v>
      </c>
      <c r="D40" s="31">
        <f>I6</f>
        <v>1</v>
      </c>
      <c r="E40" s="31">
        <f>I7</f>
        <v>1</v>
      </c>
      <c r="F40" s="31">
        <f>I8</f>
        <v>1</v>
      </c>
      <c r="G40" s="31">
        <f>I9</f>
        <v>1</v>
      </c>
      <c r="H40" s="31">
        <f>I10</f>
        <v>1</v>
      </c>
      <c r="I40" s="31">
        <f>I11</f>
        <v>1</v>
      </c>
      <c r="J40" s="31">
        <f>I12</f>
        <v>1</v>
      </c>
      <c r="K40" s="31">
        <f>I13</f>
        <v>1</v>
      </c>
      <c r="L40" s="31">
        <f>I14</f>
        <v>1</v>
      </c>
      <c r="M40" s="31">
        <f>I15</f>
        <v>1</v>
      </c>
      <c r="N40" s="31">
        <f>I16</f>
        <v>1</v>
      </c>
      <c r="O40" s="31">
        <f>I17</f>
        <v>1</v>
      </c>
      <c r="P40" s="104">
        <f>I18</f>
        <v>1</v>
      </c>
      <c r="Q40" s="98"/>
    </row>
    <row r="41" spans="1:17" x14ac:dyDescent="0.25">
      <c r="A41" s="57" t="s">
        <v>53</v>
      </c>
      <c r="B41" s="57">
        <f>K4</f>
        <v>1</v>
      </c>
      <c r="C41" s="31">
        <f>K5</f>
        <v>1</v>
      </c>
      <c r="D41" s="31">
        <f>K6</f>
        <v>1</v>
      </c>
      <c r="E41" s="31">
        <f>K7</f>
        <v>1</v>
      </c>
      <c r="F41" s="31">
        <f>K8</f>
        <v>1</v>
      </c>
      <c r="G41" s="31">
        <f>K9</f>
        <v>1</v>
      </c>
      <c r="H41" s="31">
        <f>K10</f>
        <v>1</v>
      </c>
      <c r="I41" s="31">
        <f>K11</f>
        <v>1</v>
      </c>
      <c r="J41" s="31">
        <f>K12</f>
        <v>1</v>
      </c>
      <c r="K41" s="31">
        <f>K13</f>
        <v>1</v>
      </c>
      <c r="L41" s="31">
        <f>K14</f>
        <v>1</v>
      </c>
      <c r="M41" s="31">
        <f>K15</f>
        <v>1</v>
      </c>
      <c r="N41" s="31">
        <f>K16</f>
        <v>1</v>
      </c>
      <c r="O41" s="31">
        <f>K17</f>
        <v>1</v>
      </c>
      <c r="P41" s="104">
        <f>K18</f>
        <v>1</v>
      </c>
      <c r="Q41" s="98"/>
    </row>
    <row r="42" spans="1:17" x14ac:dyDescent="0.25">
      <c r="A42" s="57" t="s">
        <v>4</v>
      </c>
      <c r="B42" s="57">
        <f>M4</f>
        <v>1</v>
      </c>
      <c r="C42" s="31">
        <f>M5</f>
        <v>1</v>
      </c>
      <c r="D42" s="31">
        <f>M6</f>
        <v>1</v>
      </c>
      <c r="E42" s="31">
        <f>M7</f>
        <v>1</v>
      </c>
      <c r="F42" s="31">
        <f>M8</f>
        <v>1</v>
      </c>
      <c r="G42" s="31">
        <f>M9</f>
        <v>1</v>
      </c>
      <c r="H42" s="31">
        <f>M10</f>
        <v>1</v>
      </c>
      <c r="I42" s="31">
        <f>M11</f>
        <v>1</v>
      </c>
      <c r="J42" s="31">
        <f>M12</f>
        <v>1</v>
      </c>
      <c r="K42" s="31">
        <f>M13</f>
        <v>1</v>
      </c>
      <c r="L42" s="31">
        <f>M14</f>
        <v>1</v>
      </c>
      <c r="M42" s="31">
        <f>M15</f>
        <v>1</v>
      </c>
      <c r="N42" s="31">
        <f>M16</f>
        <v>1</v>
      </c>
      <c r="O42" s="31">
        <f>M17</f>
        <v>1</v>
      </c>
      <c r="P42" s="104">
        <f>M18</f>
        <v>1</v>
      </c>
      <c r="Q42" s="98"/>
    </row>
    <row r="43" spans="1:17" x14ac:dyDescent="0.25">
      <c r="C43" s="91"/>
      <c r="D43" s="91"/>
      <c r="E43" s="91"/>
      <c r="F43" s="91"/>
      <c r="G43" s="91"/>
      <c r="H43" s="91"/>
      <c r="I43" s="91"/>
      <c r="J43" s="91"/>
      <c r="K43" s="91"/>
      <c r="L43" s="91"/>
      <c r="M43" s="91"/>
      <c r="N43" s="91"/>
      <c r="O43" s="91"/>
      <c r="P43" s="98"/>
      <c r="Q43" s="98"/>
    </row>
    <row r="44" spans="1:17" x14ac:dyDescent="0.25">
      <c r="C44" s="91"/>
      <c r="D44" s="91"/>
      <c r="E44" s="91"/>
      <c r="F44" s="91"/>
      <c r="G44" s="91"/>
      <c r="H44" s="91"/>
      <c r="I44" s="91"/>
      <c r="J44" s="91"/>
      <c r="K44" s="91"/>
      <c r="L44" s="91"/>
      <c r="M44" s="91"/>
      <c r="N44" s="91"/>
      <c r="O44" s="91"/>
      <c r="P44" s="98"/>
      <c r="Q44" s="98"/>
    </row>
    <row r="45" spans="1:17" x14ac:dyDescent="0.25">
      <c r="C45" s="91"/>
      <c r="D45" s="91"/>
      <c r="E45" s="91"/>
      <c r="F45" s="91"/>
      <c r="G45" s="91"/>
      <c r="H45" s="91"/>
      <c r="I45" s="91"/>
      <c r="J45" s="91"/>
      <c r="K45" s="91"/>
      <c r="L45" s="91"/>
      <c r="M45" s="91"/>
      <c r="N45" s="91"/>
      <c r="O45" s="91"/>
      <c r="P45" s="98"/>
      <c r="Q45" s="98"/>
    </row>
    <row r="46" spans="1:17" x14ac:dyDescent="0.25">
      <c r="C46" s="91"/>
      <c r="D46" s="91"/>
      <c r="E46" s="91"/>
      <c r="F46" s="91"/>
      <c r="G46" s="91"/>
      <c r="H46" s="91"/>
      <c r="I46" s="91"/>
      <c r="J46" s="91"/>
      <c r="K46" s="91"/>
      <c r="L46" s="91"/>
      <c r="M46" s="91"/>
      <c r="N46" s="91"/>
      <c r="O46" s="91"/>
      <c r="P46" s="98"/>
      <c r="Q46" s="98"/>
    </row>
    <row r="47" spans="1:17" x14ac:dyDescent="0.25">
      <c r="C47" s="91"/>
      <c r="D47" s="91"/>
      <c r="E47" s="91"/>
      <c r="F47" s="91"/>
      <c r="G47" s="91"/>
      <c r="H47" s="91"/>
      <c r="I47" s="91"/>
      <c r="J47" s="91"/>
      <c r="K47" s="91"/>
      <c r="L47" s="91"/>
      <c r="M47" s="91"/>
      <c r="N47" s="91"/>
      <c r="O47" s="91"/>
      <c r="P47" s="98"/>
      <c r="Q47" s="98"/>
    </row>
    <row r="48" spans="1:17" x14ac:dyDescent="0.25">
      <c r="C48" s="91"/>
      <c r="D48" s="91"/>
      <c r="E48" s="91"/>
      <c r="F48" s="91"/>
      <c r="G48" s="91"/>
      <c r="H48" s="91"/>
      <c r="I48" s="91"/>
      <c r="J48" s="91"/>
      <c r="K48" s="91"/>
      <c r="L48" s="91"/>
      <c r="M48" s="91"/>
      <c r="N48" s="91"/>
      <c r="O48" s="91"/>
      <c r="P48" s="98"/>
      <c r="Q48" s="98"/>
    </row>
    <row r="49" spans="3:17" x14ac:dyDescent="0.25">
      <c r="C49" s="91"/>
      <c r="D49" s="91"/>
      <c r="E49" s="91"/>
      <c r="F49" s="91"/>
      <c r="G49" s="91"/>
      <c r="H49" s="91"/>
      <c r="I49" s="91"/>
      <c r="J49" s="91"/>
      <c r="K49" s="91"/>
      <c r="L49" s="91"/>
      <c r="M49" s="91"/>
      <c r="N49" s="91"/>
      <c r="O49" s="91"/>
      <c r="P49" s="98"/>
      <c r="Q49" s="98"/>
    </row>
    <row r="50" spans="3:17" x14ac:dyDescent="0.25">
      <c r="C50" s="91"/>
      <c r="D50" s="91"/>
      <c r="E50" s="91"/>
      <c r="F50" s="91"/>
      <c r="G50" s="91"/>
      <c r="H50" s="91"/>
      <c r="I50" s="91"/>
      <c r="J50" s="91"/>
      <c r="K50" s="91"/>
      <c r="L50" s="91"/>
      <c r="M50" s="91"/>
      <c r="N50" s="91"/>
      <c r="O50" s="91"/>
      <c r="P50" s="98"/>
      <c r="Q50" s="98"/>
    </row>
    <row r="51" spans="3:17" x14ac:dyDescent="0.25">
      <c r="C51" s="91"/>
      <c r="D51" s="91"/>
      <c r="E51" s="91"/>
      <c r="F51" s="91"/>
      <c r="G51" s="91"/>
      <c r="H51" s="91"/>
      <c r="I51" s="91"/>
      <c r="J51" s="91"/>
      <c r="K51" s="91"/>
      <c r="L51" s="91"/>
      <c r="M51" s="91"/>
      <c r="N51" s="91"/>
      <c r="O51" s="91"/>
      <c r="P51" s="98"/>
      <c r="Q51" s="98"/>
    </row>
    <row r="52" spans="3:17" x14ac:dyDescent="0.25">
      <c r="C52" s="91"/>
      <c r="D52" s="91"/>
      <c r="E52" s="91"/>
      <c r="F52" s="91"/>
      <c r="G52" s="91"/>
      <c r="H52" s="91"/>
      <c r="I52" s="91"/>
      <c r="J52" s="91"/>
      <c r="K52" s="91"/>
      <c r="L52" s="91"/>
      <c r="M52" s="91"/>
      <c r="N52" s="91"/>
      <c r="O52" s="91"/>
      <c r="P52" s="98"/>
      <c r="Q52" s="98"/>
    </row>
    <row r="53" spans="3:17" x14ac:dyDescent="0.25">
      <c r="C53" s="91"/>
      <c r="D53" s="91"/>
      <c r="E53" s="91"/>
      <c r="F53" s="91"/>
      <c r="G53" s="91"/>
      <c r="H53" s="91"/>
      <c r="I53" s="91"/>
      <c r="J53" s="91"/>
      <c r="K53" s="91"/>
      <c r="L53" s="91"/>
      <c r="M53" s="91"/>
      <c r="N53" s="91"/>
      <c r="O53" s="91"/>
      <c r="P53" s="98"/>
      <c r="Q53" s="98"/>
    </row>
    <row r="54" spans="3:17" x14ac:dyDescent="0.25">
      <c r="C54" s="91"/>
      <c r="D54" s="91"/>
      <c r="E54" s="91"/>
      <c r="F54" s="91"/>
      <c r="G54" s="91"/>
      <c r="H54" s="91"/>
      <c r="I54" s="91"/>
      <c r="J54" s="91"/>
      <c r="K54" s="91"/>
      <c r="L54" s="91"/>
      <c r="M54" s="91"/>
      <c r="N54" s="91"/>
      <c r="O54" s="91"/>
      <c r="P54" s="98"/>
      <c r="Q54" s="98"/>
    </row>
    <row r="55" spans="3:17" x14ac:dyDescent="0.25">
      <c r="C55" s="91"/>
      <c r="D55" s="91"/>
      <c r="E55" s="91"/>
      <c r="F55" s="91"/>
      <c r="G55" s="91"/>
      <c r="H55" s="91"/>
      <c r="I55" s="91"/>
      <c r="J55" s="91"/>
      <c r="K55" s="91"/>
      <c r="L55" s="91"/>
      <c r="M55" s="91"/>
      <c r="N55" s="91"/>
      <c r="O55" s="91"/>
      <c r="P55" s="98"/>
      <c r="Q55" s="98"/>
    </row>
    <row r="56" spans="3:17" x14ac:dyDescent="0.25">
      <c r="C56" s="91"/>
      <c r="D56" s="91"/>
      <c r="E56" s="91"/>
      <c r="F56" s="91"/>
      <c r="G56" s="91"/>
      <c r="H56" s="91"/>
      <c r="I56" s="91"/>
      <c r="J56" s="91"/>
      <c r="K56" s="91"/>
      <c r="L56" s="91"/>
      <c r="M56" s="91"/>
      <c r="N56" s="91"/>
      <c r="O56" s="91"/>
      <c r="P56" s="98"/>
      <c r="Q56" s="98"/>
    </row>
    <row r="57" spans="3:17" x14ac:dyDescent="0.25">
      <c r="C57" s="91"/>
      <c r="D57" s="91"/>
      <c r="E57" s="91"/>
      <c r="F57" s="91"/>
      <c r="G57" s="91"/>
      <c r="H57" s="91"/>
      <c r="I57" s="91"/>
      <c r="J57" s="91"/>
      <c r="K57" s="91"/>
      <c r="L57" s="91"/>
      <c r="M57" s="91"/>
      <c r="N57" s="91"/>
      <c r="O57" s="91"/>
      <c r="P57" s="98"/>
      <c r="Q57" s="98"/>
    </row>
    <row r="58" spans="3:17" x14ac:dyDescent="0.25">
      <c r="C58" s="91"/>
      <c r="D58" s="91"/>
      <c r="E58" s="91"/>
      <c r="F58" s="91"/>
      <c r="G58" s="91"/>
      <c r="H58" s="91"/>
      <c r="I58" s="91"/>
      <c r="J58" s="91"/>
      <c r="K58" s="91"/>
      <c r="L58" s="91"/>
      <c r="M58" s="91"/>
      <c r="N58" s="91"/>
      <c r="O58" s="91"/>
      <c r="P58" s="98"/>
      <c r="Q58" s="98"/>
    </row>
    <row r="59" spans="3:17" x14ac:dyDescent="0.25">
      <c r="C59" s="91"/>
      <c r="D59" s="91"/>
      <c r="E59" s="91"/>
      <c r="F59" s="91"/>
      <c r="G59" s="91"/>
      <c r="H59" s="91"/>
      <c r="I59" s="91"/>
      <c r="J59" s="91"/>
      <c r="K59" s="91"/>
      <c r="L59" s="91"/>
      <c r="M59" s="91"/>
      <c r="N59" s="91"/>
      <c r="O59" s="91"/>
      <c r="P59" s="98"/>
      <c r="Q59" s="98"/>
    </row>
    <row r="60" spans="3:17" x14ac:dyDescent="0.25">
      <c r="C60" s="91"/>
      <c r="D60" s="91"/>
      <c r="E60" s="91"/>
      <c r="F60" s="91"/>
      <c r="G60" s="91"/>
      <c r="H60" s="91"/>
      <c r="I60" s="91"/>
      <c r="J60" s="91"/>
      <c r="K60" s="91"/>
      <c r="L60" s="91"/>
      <c r="M60" s="91"/>
      <c r="N60" s="91"/>
      <c r="O60" s="91"/>
      <c r="P60" s="98"/>
      <c r="Q60" s="98"/>
    </row>
    <row r="61" spans="3:17" x14ac:dyDescent="0.25">
      <c r="C61" s="91"/>
      <c r="D61" s="91"/>
      <c r="E61" s="91"/>
      <c r="F61" s="91"/>
      <c r="G61" s="91"/>
      <c r="H61" s="91"/>
      <c r="I61" s="91"/>
      <c r="J61" s="91"/>
      <c r="K61" s="91"/>
      <c r="L61" s="91"/>
      <c r="M61" s="91"/>
      <c r="N61" s="91"/>
      <c r="O61" s="91"/>
      <c r="P61" s="98"/>
      <c r="Q61" s="98"/>
    </row>
    <row r="62" spans="3:17" x14ac:dyDescent="0.25">
      <c r="C62" s="91"/>
      <c r="D62" s="91"/>
      <c r="E62" s="91"/>
      <c r="F62" s="91"/>
      <c r="G62" s="91"/>
      <c r="H62" s="91"/>
      <c r="I62" s="91"/>
      <c r="J62" s="91"/>
      <c r="K62" s="91"/>
      <c r="L62" s="91"/>
      <c r="M62" s="91"/>
      <c r="N62" s="91"/>
      <c r="O62" s="91"/>
      <c r="P62" s="98"/>
      <c r="Q62" s="98"/>
    </row>
    <row r="63" spans="3:17" x14ac:dyDescent="0.25">
      <c r="C63" s="91"/>
      <c r="D63" s="91"/>
      <c r="E63" s="91"/>
      <c r="F63" s="91"/>
      <c r="G63" s="91"/>
      <c r="H63" s="91"/>
      <c r="I63" s="91"/>
      <c r="J63" s="91"/>
      <c r="K63" s="91"/>
      <c r="L63" s="91"/>
      <c r="M63" s="91"/>
      <c r="N63" s="91"/>
      <c r="O63" s="91"/>
      <c r="P63" s="98"/>
      <c r="Q63" s="98"/>
    </row>
    <row r="64" spans="3:17" x14ac:dyDescent="0.25">
      <c r="C64" s="91"/>
      <c r="D64" s="91"/>
      <c r="E64" s="91"/>
      <c r="F64" s="91"/>
      <c r="G64" s="91"/>
      <c r="H64" s="91"/>
      <c r="I64" s="91"/>
      <c r="J64" s="91"/>
      <c r="K64" s="91"/>
      <c r="L64" s="91"/>
      <c r="M64" s="91"/>
      <c r="N64" s="91"/>
      <c r="O64" s="91"/>
      <c r="P64" s="98"/>
      <c r="Q64" s="98"/>
    </row>
    <row r="65" spans="1:17" x14ac:dyDescent="0.25">
      <c r="C65" s="91"/>
      <c r="D65" s="91"/>
      <c r="E65" s="91"/>
      <c r="F65" s="91"/>
      <c r="G65" s="91"/>
      <c r="H65" s="91"/>
      <c r="I65" s="91"/>
      <c r="J65" s="91"/>
      <c r="K65" s="91"/>
      <c r="L65" s="91"/>
      <c r="M65" s="91"/>
      <c r="N65" s="91"/>
      <c r="O65" s="91"/>
      <c r="P65" s="98"/>
      <c r="Q65" s="98"/>
    </row>
    <row r="66" spans="1:17" x14ac:dyDescent="0.25">
      <c r="C66" s="91"/>
      <c r="D66" s="91"/>
      <c r="E66" s="91"/>
      <c r="F66" s="91"/>
      <c r="G66" s="91"/>
      <c r="H66" s="91"/>
      <c r="I66" s="91"/>
      <c r="J66" s="91"/>
      <c r="K66" s="91"/>
      <c r="L66" s="91"/>
      <c r="M66" s="91"/>
      <c r="N66" s="91"/>
      <c r="O66" s="91"/>
      <c r="P66" s="98"/>
      <c r="Q66" s="98"/>
    </row>
    <row r="67" spans="1:17" x14ac:dyDescent="0.25">
      <c r="C67" s="91"/>
      <c r="D67" s="91"/>
      <c r="E67" s="91"/>
      <c r="F67" s="91"/>
      <c r="G67" s="91"/>
      <c r="H67" s="91"/>
      <c r="I67" s="91"/>
      <c r="J67" s="91"/>
      <c r="K67" s="91"/>
      <c r="L67" s="91"/>
      <c r="M67" s="91"/>
      <c r="N67" s="91"/>
      <c r="O67" s="91"/>
      <c r="P67" s="98"/>
      <c r="Q67" s="98"/>
    </row>
    <row r="68" spans="1:17" x14ac:dyDescent="0.25">
      <c r="C68" s="91"/>
      <c r="D68" s="91"/>
      <c r="E68" s="91"/>
      <c r="F68" s="91"/>
      <c r="G68" s="91"/>
      <c r="H68" s="91"/>
      <c r="I68" s="91"/>
      <c r="J68" s="91"/>
      <c r="K68" s="91"/>
      <c r="L68" s="91"/>
      <c r="M68" s="91"/>
      <c r="N68" s="91"/>
      <c r="O68" s="91"/>
      <c r="P68" s="98"/>
      <c r="Q68" s="98"/>
    </row>
    <row r="69" spans="1:17" x14ac:dyDescent="0.25">
      <c r="C69" s="91"/>
      <c r="D69" s="91"/>
      <c r="E69" s="91"/>
      <c r="F69" s="91"/>
      <c r="G69" s="91"/>
      <c r="H69" s="91"/>
      <c r="I69" s="91"/>
      <c r="J69" s="91"/>
      <c r="K69" s="91"/>
      <c r="L69" s="91"/>
      <c r="M69" s="91"/>
      <c r="N69" s="91"/>
      <c r="O69" s="91"/>
      <c r="P69" s="98"/>
      <c r="Q69" s="98"/>
    </row>
    <row r="70" spans="1:17" x14ac:dyDescent="0.25">
      <c r="C70" s="91"/>
      <c r="D70" s="91"/>
      <c r="E70" s="91"/>
      <c r="F70" s="91"/>
      <c r="G70" s="91"/>
      <c r="H70" s="91"/>
      <c r="I70" s="91"/>
      <c r="J70" s="91"/>
      <c r="K70" s="91"/>
      <c r="L70" s="91"/>
      <c r="M70" s="91"/>
      <c r="N70" s="91"/>
      <c r="O70" s="91"/>
      <c r="P70" s="98"/>
      <c r="Q70" s="98"/>
    </row>
    <row r="71" spans="1:17" x14ac:dyDescent="0.25">
      <c r="C71" s="91"/>
      <c r="D71" s="91"/>
      <c r="E71" s="91"/>
      <c r="F71" s="91"/>
      <c r="G71" s="91"/>
      <c r="H71" s="91"/>
      <c r="I71" s="91"/>
      <c r="J71" s="91"/>
      <c r="K71" s="91"/>
      <c r="L71" s="91"/>
      <c r="M71" s="91"/>
      <c r="N71" s="91"/>
      <c r="O71" s="91"/>
      <c r="P71" s="98"/>
      <c r="Q71" s="98"/>
    </row>
    <row r="72" spans="1:17" x14ac:dyDescent="0.25">
      <c r="C72" s="91"/>
      <c r="D72" s="91"/>
      <c r="E72" s="91"/>
      <c r="F72" s="91"/>
      <c r="G72" s="91"/>
      <c r="H72" s="91"/>
      <c r="I72" s="91"/>
      <c r="J72" s="91"/>
      <c r="K72" s="91"/>
      <c r="L72" s="91"/>
      <c r="M72" s="91"/>
      <c r="N72" s="91"/>
      <c r="O72" s="91"/>
      <c r="P72" s="98"/>
      <c r="Q72" s="98"/>
    </row>
    <row r="73" spans="1:17" x14ac:dyDescent="0.25">
      <c r="C73" s="91"/>
      <c r="D73" s="91"/>
      <c r="E73" s="91"/>
      <c r="F73" s="91"/>
      <c r="G73" s="91"/>
      <c r="H73" s="91"/>
      <c r="I73" s="91"/>
      <c r="J73" s="91"/>
      <c r="K73" s="91"/>
      <c r="L73" s="91"/>
      <c r="M73" s="91"/>
      <c r="N73" s="91"/>
      <c r="O73" s="91"/>
      <c r="P73" s="98"/>
      <c r="Q73" s="98"/>
    </row>
    <row r="74" spans="1:17" x14ac:dyDescent="0.25">
      <c r="C74" s="91"/>
      <c r="D74" s="91"/>
      <c r="E74" s="91"/>
      <c r="F74" s="91"/>
      <c r="G74" s="91"/>
      <c r="H74" s="91"/>
      <c r="I74" s="91"/>
      <c r="J74" s="91"/>
      <c r="K74" s="91"/>
      <c r="L74" s="91"/>
      <c r="M74" s="91"/>
      <c r="N74" s="91"/>
      <c r="O74" s="91"/>
      <c r="P74" s="98"/>
      <c r="Q74" s="98"/>
    </row>
    <row r="75" spans="1:17" x14ac:dyDescent="0.25">
      <c r="C75" s="91"/>
      <c r="D75" s="91"/>
      <c r="E75" s="91"/>
      <c r="F75" s="91"/>
      <c r="G75" s="91"/>
      <c r="H75" s="91"/>
      <c r="I75" s="91"/>
      <c r="J75" s="91"/>
      <c r="K75" s="91"/>
      <c r="L75" s="91"/>
      <c r="M75" s="91"/>
      <c r="N75" s="91"/>
      <c r="O75" s="91"/>
      <c r="P75" s="98"/>
      <c r="Q75" s="98"/>
    </row>
    <row r="76" spans="1:17" x14ac:dyDescent="0.25">
      <c r="C76" s="91"/>
      <c r="D76" s="91"/>
      <c r="E76" s="91"/>
      <c r="F76" s="91"/>
      <c r="G76" s="91"/>
      <c r="H76" s="91"/>
      <c r="I76" s="91"/>
      <c r="J76" s="91"/>
      <c r="K76" s="91"/>
      <c r="L76" s="91"/>
      <c r="M76" s="91"/>
      <c r="N76" s="91"/>
      <c r="O76" s="91"/>
      <c r="P76" s="98"/>
      <c r="Q76" s="98"/>
    </row>
    <row r="77" spans="1:17" x14ac:dyDescent="0.25">
      <c r="C77" s="91"/>
      <c r="D77" s="91"/>
      <c r="E77" s="91"/>
      <c r="F77" s="91"/>
      <c r="G77" s="91"/>
      <c r="H77" s="91"/>
      <c r="I77" s="91"/>
      <c r="J77" s="91"/>
      <c r="K77" s="91"/>
      <c r="L77" s="91"/>
      <c r="M77" s="91"/>
      <c r="N77" s="91"/>
      <c r="O77" s="91"/>
      <c r="P77" s="98"/>
      <c r="Q77" s="98"/>
    </row>
    <row r="78" spans="1:17" x14ac:dyDescent="0.25">
      <c r="C78" s="91"/>
      <c r="D78" s="91"/>
      <c r="E78" s="91"/>
      <c r="F78" s="91"/>
      <c r="G78" s="91"/>
      <c r="H78" s="91"/>
      <c r="I78" s="91"/>
      <c r="J78" s="91"/>
      <c r="K78" s="91"/>
      <c r="L78" s="91"/>
      <c r="M78" s="91"/>
      <c r="N78" s="91"/>
      <c r="O78" s="91"/>
      <c r="P78" s="98"/>
      <c r="Q78" s="98"/>
    </row>
    <row r="79" spans="1:17" x14ac:dyDescent="0.25">
      <c r="A79" s="91"/>
      <c r="B79" s="91"/>
      <c r="C79" s="91"/>
      <c r="D79" s="91"/>
      <c r="E79" s="91"/>
      <c r="F79" s="91"/>
      <c r="G79" s="91"/>
      <c r="H79" s="91"/>
      <c r="I79" s="91"/>
      <c r="J79" s="91"/>
      <c r="K79" s="91"/>
      <c r="L79" s="91"/>
      <c r="M79" s="91"/>
      <c r="N79" s="91"/>
      <c r="O79" s="91"/>
      <c r="P79" s="98"/>
      <c r="Q79" s="98"/>
    </row>
    <row r="80" spans="1:17" x14ac:dyDescent="0.25">
      <c r="A80" s="91"/>
      <c r="B80" s="10"/>
    </row>
    <row r="81" spans="1:17" x14ac:dyDescent="0.25">
      <c r="A81" s="91"/>
      <c r="B81" s="10"/>
    </row>
    <row r="82" spans="1:17" ht="27" thickBot="1" x14ac:dyDescent="0.45">
      <c r="A82" s="13" t="s">
        <v>35</v>
      </c>
      <c r="B82" s="13"/>
      <c r="C82" s="13"/>
      <c r="D82" s="13"/>
      <c r="E82" s="13"/>
    </row>
    <row r="83" spans="1:17" ht="15.75" thickBot="1" x14ac:dyDescent="0.3">
      <c r="B83" s="196" t="s">
        <v>9</v>
      </c>
      <c r="C83" s="197"/>
      <c r="D83" s="196" t="s">
        <v>10</v>
      </c>
      <c r="E83" s="197"/>
      <c r="F83" s="196" t="s">
        <v>11</v>
      </c>
      <c r="G83" s="197"/>
      <c r="H83" s="196" t="s">
        <v>3</v>
      </c>
      <c r="I83" s="197"/>
      <c r="J83" s="196" t="s">
        <v>12</v>
      </c>
      <c r="K83" s="197"/>
      <c r="L83" s="196" t="s">
        <v>4</v>
      </c>
      <c r="M83" s="197"/>
      <c r="N83" s="196" t="s">
        <v>5</v>
      </c>
      <c r="O83" s="197"/>
      <c r="P83" s="196" t="s">
        <v>6</v>
      </c>
      <c r="Q83" s="197"/>
    </row>
    <row r="84" spans="1:17" ht="27" thickBot="1" x14ac:dyDescent="0.45">
      <c r="A84" s="27" t="s">
        <v>14</v>
      </c>
      <c r="B84" s="20" t="s">
        <v>7</v>
      </c>
      <c r="C84" s="21" t="s">
        <v>8</v>
      </c>
      <c r="D84" s="20" t="s">
        <v>7</v>
      </c>
      <c r="E84" s="21" t="s">
        <v>8</v>
      </c>
      <c r="F84" s="20" t="s">
        <v>7</v>
      </c>
      <c r="G84" s="21" t="s">
        <v>8</v>
      </c>
      <c r="H84" s="20" t="s">
        <v>7</v>
      </c>
      <c r="I84" s="21" t="s">
        <v>8</v>
      </c>
      <c r="J84" s="20" t="s">
        <v>7</v>
      </c>
      <c r="K84" s="21" t="s">
        <v>8</v>
      </c>
      <c r="L84" s="20" t="s">
        <v>7</v>
      </c>
      <c r="M84" s="21" t="s">
        <v>8</v>
      </c>
      <c r="N84" s="20" t="s">
        <v>7</v>
      </c>
      <c r="O84" s="21" t="s">
        <v>8</v>
      </c>
      <c r="P84" s="20" t="s">
        <v>7</v>
      </c>
      <c r="Q84" s="21" t="s">
        <v>8</v>
      </c>
    </row>
    <row r="85" spans="1:17" ht="15.75" thickBot="1" x14ac:dyDescent="0.3">
      <c r="A85" s="30" t="s">
        <v>18</v>
      </c>
      <c r="B85" s="32">
        <v>906</v>
      </c>
      <c r="C85" s="33">
        <v>246320</v>
      </c>
      <c r="D85" s="32">
        <v>168</v>
      </c>
      <c r="E85" s="32">
        <v>189700</v>
      </c>
      <c r="F85" s="32">
        <v>0</v>
      </c>
      <c r="G85" s="32">
        <v>0</v>
      </c>
      <c r="H85" s="32">
        <v>24</v>
      </c>
      <c r="I85" s="32">
        <v>3780</v>
      </c>
      <c r="J85" s="32">
        <v>220</v>
      </c>
      <c r="K85" s="35">
        <v>50300</v>
      </c>
      <c r="L85" s="32">
        <v>0</v>
      </c>
      <c r="M85" s="32">
        <v>0</v>
      </c>
      <c r="N85" s="37">
        <f t="shared" ref="N85:N100" si="7">SUM(D85+F85+H85+J85+L85+B85)</f>
        <v>1318</v>
      </c>
      <c r="O85" s="38">
        <f>SUM(C85 +E85+G85+I85+K85+M85)</f>
        <v>490100</v>
      </c>
      <c r="P85" s="39">
        <f>SUM(B85/N85)</f>
        <v>0.68740515933232171</v>
      </c>
      <c r="Q85" s="40">
        <f>SUM(C85/O85)</f>
        <v>0.50259130789634765</v>
      </c>
    </row>
    <row r="86" spans="1:17" ht="15.75" thickBot="1" x14ac:dyDescent="0.3">
      <c r="A86" s="31" t="s">
        <v>19</v>
      </c>
      <c r="B86" s="34">
        <v>954</v>
      </c>
      <c r="C86" s="34">
        <v>180740</v>
      </c>
      <c r="D86" s="34">
        <v>30</v>
      </c>
      <c r="E86" s="34">
        <v>30860</v>
      </c>
      <c r="F86" s="34">
        <v>10</v>
      </c>
      <c r="G86" s="34">
        <v>340</v>
      </c>
      <c r="H86" s="34">
        <v>0</v>
      </c>
      <c r="I86" s="34">
        <v>0</v>
      </c>
      <c r="J86" s="34">
        <v>138</v>
      </c>
      <c r="K86" s="36">
        <v>27520</v>
      </c>
      <c r="L86" s="34">
        <v>0</v>
      </c>
      <c r="M86" s="34">
        <v>0</v>
      </c>
      <c r="N86" s="37">
        <f t="shared" si="7"/>
        <v>1132</v>
      </c>
      <c r="O86" s="38">
        <f t="shared" ref="O86:O100" si="8">SUM(C86 +E86+G86+I86+K86+M86)</f>
        <v>239460</v>
      </c>
      <c r="P86" s="39">
        <f t="shared" ref="P86:P101" si="9">SUM(B86/N86)</f>
        <v>0.84275618374558303</v>
      </c>
      <c r="Q86" s="40">
        <f t="shared" ref="Q86:Q101" si="10">SUM(C86/O86)</f>
        <v>0.75478159191514238</v>
      </c>
    </row>
    <row r="87" spans="1:17" ht="15.75" thickBot="1" x14ac:dyDescent="0.3">
      <c r="A87" s="30" t="s">
        <v>20</v>
      </c>
      <c r="B87" s="32">
        <v>66</v>
      </c>
      <c r="C87" s="32">
        <v>18880</v>
      </c>
      <c r="D87" s="32">
        <v>42</v>
      </c>
      <c r="E87" s="32">
        <v>31860</v>
      </c>
      <c r="F87" s="32">
        <v>0</v>
      </c>
      <c r="G87" s="32">
        <v>0</v>
      </c>
      <c r="H87" s="32">
        <v>0</v>
      </c>
      <c r="I87" s="32">
        <v>0</v>
      </c>
      <c r="J87" s="32">
        <v>16</v>
      </c>
      <c r="K87" s="35">
        <v>2240</v>
      </c>
      <c r="L87" s="32">
        <v>0</v>
      </c>
      <c r="M87" s="32">
        <v>0</v>
      </c>
      <c r="N87" s="37">
        <f t="shared" si="7"/>
        <v>124</v>
      </c>
      <c r="O87" s="38">
        <f t="shared" si="8"/>
        <v>52980</v>
      </c>
      <c r="P87" s="39">
        <f t="shared" si="9"/>
        <v>0.532258064516129</v>
      </c>
      <c r="Q87" s="40">
        <f t="shared" si="10"/>
        <v>0.35636089090222728</v>
      </c>
    </row>
    <row r="88" spans="1:17" ht="15.75" thickBot="1" x14ac:dyDescent="0.3">
      <c r="A88" s="31" t="s">
        <v>21</v>
      </c>
      <c r="B88" s="34">
        <v>490</v>
      </c>
      <c r="C88" s="34">
        <v>143700</v>
      </c>
      <c r="D88" s="34">
        <v>6</v>
      </c>
      <c r="E88" s="34">
        <v>6120</v>
      </c>
      <c r="F88" s="34">
        <v>110</v>
      </c>
      <c r="G88" s="34">
        <v>3080</v>
      </c>
      <c r="H88" s="34">
        <v>0</v>
      </c>
      <c r="I88" s="34">
        <v>0</v>
      </c>
      <c r="J88" s="34">
        <v>142</v>
      </c>
      <c r="K88" s="36">
        <v>26480</v>
      </c>
      <c r="L88" s="34">
        <v>0</v>
      </c>
      <c r="M88" s="34">
        <v>0</v>
      </c>
      <c r="N88" s="37">
        <f t="shared" si="7"/>
        <v>748</v>
      </c>
      <c r="O88" s="38">
        <f t="shared" si="8"/>
        <v>179380</v>
      </c>
      <c r="P88" s="39">
        <f t="shared" si="9"/>
        <v>0.65508021390374327</v>
      </c>
      <c r="Q88" s="40">
        <f t="shared" si="10"/>
        <v>0.80109265246961758</v>
      </c>
    </row>
    <row r="89" spans="1:17" ht="15.75" thickBot="1" x14ac:dyDescent="0.3">
      <c r="A89" s="30" t="s">
        <v>22</v>
      </c>
      <c r="B89" s="32">
        <v>160</v>
      </c>
      <c r="C89" s="32">
        <v>56400</v>
      </c>
      <c r="D89" s="32">
        <v>168</v>
      </c>
      <c r="E89" s="32">
        <v>193960</v>
      </c>
      <c r="F89" s="32">
        <v>0</v>
      </c>
      <c r="G89" s="32">
        <v>0</v>
      </c>
      <c r="H89" s="32">
        <v>0</v>
      </c>
      <c r="I89" s="32">
        <v>0</v>
      </c>
      <c r="J89" s="32">
        <v>132</v>
      </c>
      <c r="K89" s="35">
        <v>24000</v>
      </c>
      <c r="L89" s="32">
        <v>0</v>
      </c>
      <c r="M89" s="32">
        <v>0</v>
      </c>
      <c r="N89" s="37">
        <f t="shared" si="7"/>
        <v>460</v>
      </c>
      <c r="O89" s="38">
        <f t="shared" si="8"/>
        <v>274360</v>
      </c>
      <c r="P89" s="39">
        <f t="shared" si="9"/>
        <v>0.34782608695652173</v>
      </c>
      <c r="Q89" s="40">
        <f t="shared" si="10"/>
        <v>0.20556932497448607</v>
      </c>
    </row>
    <row r="90" spans="1:17" ht="15.75" thickBot="1" x14ac:dyDescent="0.3">
      <c r="A90" s="31" t="s">
        <v>23</v>
      </c>
      <c r="B90" s="34">
        <v>476</v>
      </c>
      <c r="C90" s="34">
        <v>94500</v>
      </c>
      <c r="D90" s="34">
        <v>18</v>
      </c>
      <c r="E90" s="34">
        <v>14640</v>
      </c>
      <c r="F90" s="34">
        <v>0</v>
      </c>
      <c r="G90" s="34">
        <v>0</v>
      </c>
      <c r="H90" s="34">
        <v>0</v>
      </c>
      <c r="I90" s="34">
        <v>0</v>
      </c>
      <c r="J90" s="34">
        <v>96</v>
      </c>
      <c r="K90" s="36">
        <v>15200</v>
      </c>
      <c r="L90" s="34">
        <v>0</v>
      </c>
      <c r="M90" s="34">
        <v>0</v>
      </c>
      <c r="N90" s="37">
        <f t="shared" si="7"/>
        <v>590</v>
      </c>
      <c r="O90" s="38">
        <f t="shared" si="8"/>
        <v>124340</v>
      </c>
      <c r="P90" s="39">
        <f t="shared" si="9"/>
        <v>0.8067796610169492</v>
      </c>
      <c r="Q90" s="40">
        <f t="shared" si="10"/>
        <v>0.7600128679427377</v>
      </c>
    </row>
    <row r="91" spans="1:17" ht="15.75" thickBot="1" x14ac:dyDescent="0.3">
      <c r="A91" s="30" t="s">
        <v>24</v>
      </c>
      <c r="B91" s="32">
        <v>96</v>
      </c>
      <c r="C91" s="32">
        <v>26980</v>
      </c>
      <c r="D91" s="32">
        <v>0</v>
      </c>
      <c r="E91" s="32">
        <v>0</v>
      </c>
      <c r="F91" s="32">
        <v>0</v>
      </c>
      <c r="G91" s="32">
        <v>0</v>
      </c>
      <c r="H91" s="32">
        <v>0</v>
      </c>
      <c r="I91" s="32">
        <v>0</v>
      </c>
      <c r="J91" s="32">
        <v>6</v>
      </c>
      <c r="K91" s="35">
        <v>1180</v>
      </c>
      <c r="L91" s="32">
        <v>0</v>
      </c>
      <c r="M91" s="32">
        <v>0</v>
      </c>
      <c r="N91" s="37">
        <f t="shared" si="7"/>
        <v>102</v>
      </c>
      <c r="O91" s="38">
        <f t="shared" si="8"/>
        <v>28160</v>
      </c>
      <c r="P91" s="39">
        <f t="shared" si="9"/>
        <v>0.94117647058823528</v>
      </c>
      <c r="Q91" s="40">
        <f t="shared" si="10"/>
        <v>0.95809659090909094</v>
      </c>
    </row>
    <row r="92" spans="1:17" ht="15.75" thickBot="1" x14ac:dyDescent="0.3">
      <c r="A92" s="31" t="s">
        <v>25</v>
      </c>
      <c r="B92" s="34">
        <v>12</v>
      </c>
      <c r="C92" s="34">
        <v>2160</v>
      </c>
      <c r="D92" s="34">
        <v>12</v>
      </c>
      <c r="E92" s="34">
        <v>11940</v>
      </c>
      <c r="F92" s="34">
        <v>0</v>
      </c>
      <c r="G92" s="34">
        <v>0</v>
      </c>
      <c r="H92" s="34">
        <v>0</v>
      </c>
      <c r="I92" s="34">
        <v>0</v>
      </c>
      <c r="J92" s="34">
        <v>0</v>
      </c>
      <c r="K92" s="34">
        <v>0</v>
      </c>
      <c r="L92" s="34">
        <v>0</v>
      </c>
      <c r="M92" s="34">
        <v>0</v>
      </c>
      <c r="N92" s="37">
        <f t="shared" si="7"/>
        <v>24</v>
      </c>
      <c r="O92" s="38">
        <f t="shared" si="8"/>
        <v>14100</v>
      </c>
      <c r="P92" s="39">
        <f t="shared" si="9"/>
        <v>0.5</v>
      </c>
      <c r="Q92" s="40">
        <f t="shared" si="10"/>
        <v>0.15319148936170213</v>
      </c>
    </row>
    <row r="93" spans="1:17" ht="15.75" thickBot="1" x14ac:dyDescent="0.3">
      <c r="A93" s="30" t="s">
        <v>26</v>
      </c>
      <c r="B93" s="32">
        <v>584</v>
      </c>
      <c r="C93" s="32">
        <v>193580</v>
      </c>
      <c r="D93" s="32">
        <v>24</v>
      </c>
      <c r="E93" s="32">
        <v>23540</v>
      </c>
      <c r="F93" s="32">
        <v>0</v>
      </c>
      <c r="G93" s="32">
        <v>0</v>
      </c>
      <c r="H93" s="32">
        <v>0</v>
      </c>
      <c r="I93" s="32">
        <v>0</v>
      </c>
      <c r="J93" s="32">
        <v>26</v>
      </c>
      <c r="K93" s="35">
        <v>3240</v>
      </c>
      <c r="L93" s="32">
        <v>0</v>
      </c>
      <c r="M93" s="32">
        <v>0</v>
      </c>
      <c r="N93" s="37">
        <f t="shared" si="7"/>
        <v>634</v>
      </c>
      <c r="O93" s="38">
        <f t="shared" si="8"/>
        <v>220360</v>
      </c>
      <c r="P93" s="39">
        <f t="shared" si="9"/>
        <v>0.92113564668769721</v>
      </c>
      <c r="Q93" s="40">
        <f t="shared" si="10"/>
        <v>0.87847159194046109</v>
      </c>
    </row>
    <row r="94" spans="1:17" ht="15.75" thickBot="1" x14ac:dyDescent="0.3">
      <c r="A94" s="31" t="s">
        <v>27</v>
      </c>
      <c r="B94" s="34">
        <v>148</v>
      </c>
      <c r="C94" s="34">
        <v>58060</v>
      </c>
      <c r="D94" s="34">
        <v>18</v>
      </c>
      <c r="E94" s="34">
        <v>9840</v>
      </c>
      <c r="F94" s="34">
        <v>0</v>
      </c>
      <c r="G94" s="34">
        <v>0</v>
      </c>
      <c r="H94" s="34">
        <v>0</v>
      </c>
      <c r="I94" s="34">
        <v>0</v>
      </c>
      <c r="J94" s="34">
        <v>10</v>
      </c>
      <c r="K94" s="36">
        <v>700</v>
      </c>
      <c r="L94" s="34">
        <v>0</v>
      </c>
      <c r="M94" s="34">
        <v>0</v>
      </c>
      <c r="N94" s="37">
        <f t="shared" si="7"/>
        <v>176</v>
      </c>
      <c r="O94" s="38">
        <f t="shared" si="8"/>
        <v>68600</v>
      </c>
      <c r="P94" s="39">
        <f t="shared" si="9"/>
        <v>0.84090909090909094</v>
      </c>
      <c r="Q94" s="40">
        <f t="shared" si="10"/>
        <v>0.8463556851311953</v>
      </c>
    </row>
    <row r="95" spans="1:17" ht="15.75" thickBot="1" x14ac:dyDescent="0.3">
      <c r="A95" s="30" t="s">
        <v>28</v>
      </c>
      <c r="B95" s="32">
        <v>0</v>
      </c>
      <c r="C95" s="32">
        <v>0</v>
      </c>
      <c r="D95" s="32">
        <v>0</v>
      </c>
      <c r="E95" s="32">
        <v>0</v>
      </c>
      <c r="F95" s="32">
        <v>0</v>
      </c>
      <c r="G95" s="32">
        <v>0</v>
      </c>
      <c r="H95" s="32">
        <v>0</v>
      </c>
      <c r="I95" s="32">
        <v>0</v>
      </c>
      <c r="J95" s="32">
        <v>0</v>
      </c>
      <c r="K95" s="32">
        <v>0</v>
      </c>
      <c r="L95" s="32">
        <v>0</v>
      </c>
      <c r="M95" s="32">
        <v>0</v>
      </c>
      <c r="N95" s="37">
        <f t="shared" si="7"/>
        <v>0</v>
      </c>
      <c r="O95" s="38">
        <f t="shared" si="8"/>
        <v>0</v>
      </c>
      <c r="P95" s="41">
        <v>0</v>
      </c>
      <c r="Q95" s="40">
        <v>0</v>
      </c>
    </row>
    <row r="96" spans="1:17" ht="15.75" thickBot="1" x14ac:dyDescent="0.3">
      <c r="A96" s="31" t="s">
        <v>29</v>
      </c>
      <c r="B96" s="34">
        <v>48</v>
      </c>
      <c r="C96" s="34">
        <v>18420</v>
      </c>
      <c r="D96" s="34">
        <v>0</v>
      </c>
      <c r="E96" s="34">
        <v>0</v>
      </c>
      <c r="F96" s="34">
        <v>0</v>
      </c>
      <c r="G96" s="34">
        <v>0</v>
      </c>
      <c r="H96" s="34">
        <v>0</v>
      </c>
      <c r="I96" s="34">
        <v>0</v>
      </c>
      <c r="J96" s="34">
        <v>0</v>
      </c>
      <c r="K96" s="34">
        <v>0</v>
      </c>
      <c r="L96" s="34">
        <v>0</v>
      </c>
      <c r="M96" s="34">
        <v>0</v>
      </c>
      <c r="N96" s="37">
        <f t="shared" si="7"/>
        <v>48</v>
      </c>
      <c r="O96" s="38">
        <f t="shared" si="8"/>
        <v>18420</v>
      </c>
      <c r="P96" s="39">
        <f t="shared" si="9"/>
        <v>1</v>
      </c>
      <c r="Q96" s="40">
        <f t="shared" si="10"/>
        <v>1</v>
      </c>
    </row>
    <row r="97" spans="1:17" ht="15.75" thickBot="1" x14ac:dyDescent="0.3">
      <c r="A97" s="30" t="s">
        <v>30</v>
      </c>
      <c r="B97" s="32">
        <v>210</v>
      </c>
      <c r="C97" s="32">
        <v>60820</v>
      </c>
      <c r="D97" s="32">
        <v>18</v>
      </c>
      <c r="E97" s="32">
        <v>19900</v>
      </c>
      <c r="F97" s="32">
        <v>0</v>
      </c>
      <c r="G97" s="32">
        <v>0</v>
      </c>
      <c r="H97" s="32">
        <v>0</v>
      </c>
      <c r="I97" s="32">
        <v>0</v>
      </c>
      <c r="J97" s="32">
        <v>20</v>
      </c>
      <c r="K97" s="35">
        <v>3180</v>
      </c>
      <c r="L97" s="32">
        <v>0</v>
      </c>
      <c r="M97" s="32">
        <v>0</v>
      </c>
      <c r="N97" s="37">
        <f t="shared" si="7"/>
        <v>248</v>
      </c>
      <c r="O97" s="38">
        <f t="shared" si="8"/>
        <v>83900</v>
      </c>
      <c r="P97" s="39">
        <f t="shared" si="9"/>
        <v>0.84677419354838712</v>
      </c>
      <c r="Q97" s="40">
        <f t="shared" si="10"/>
        <v>0.72491060786650774</v>
      </c>
    </row>
    <row r="98" spans="1:17" ht="15.75" thickBot="1" x14ac:dyDescent="0.3">
      <c r="A98" s="31" t="s">
        <v>31</v>
      </c>
      <c r="B98" s="34">
        <v>1992.8</v>
      </c>
      <c r="C98" s="34">
        <v>930551</v>
      </c>
      <c r="D98" s="34">
        <v>242</v>
      </c>
      <c r="E98" s="34">
        <v>248840</v>
      </c>
      <c r="F98" s="34">
        <v>0</v>
      </c>
      <c r="G98" s="34">
        <v>0</v>
      </c>
      <c r="H98" s="34">
        <v>70</v>
      </c>
      <c r="I98" s="34">
        <v>1340</v>
      </c>
      <c r="J98" s="34">
        <v>392</v>
      </c>
      <c r="K98" s="36">
        <v>65840</v>
      </c>
      <c r="L98" s="34">
        <v>0</v>
      </c>
      <c r="M98" s="34">
        <v>0</v>
      </c>
      <c r="N98" s="37">
        <f t="shared" si="7"/>
        <v>2696.8</v>
      </c>
      <c r="O98" s="38">
        <f t="shared" si="8"/>
        <v>1246571</v>
      </c>
      <c r="P98" s="39">
        <f t="shared" si="9"/>
        <v>0.7389498665084544</v>
      </c>
      <c r="Q98" s="40">
        <f t="shared" si="10"/>
        <v>0.74648856743819647</v>
      </c>
    </row>
    <row r="99" spans="1:17" ht="15.75" thickBot="1" x14ac:dyDescent="0.3">
      <c r="A99" s="30" t="s">
        <v>32</v>
      </c>
      <c r="B99" s="32">
        <v>6</v>
      </c>
      <c r="C99" s="32">
        <v>2000</v>
      </c>
      <c r="D99" s="32">
        <v>0</v>
      </c>
      <c r="E99" s="32">
        <v>0</v>
      </c>
      <c r="F99" s="32">
        <v>0</v>
      </c>
      <c r="G99" s="32">
        <v>0</v>
      </c>
      <c r="H99" s="32">
        <v>0</v>
      </c>
      <c r="I99" s="32">
        <v>0</v>
      </c>
      <c r="J99" s="32">
        <v>0</v>
      </c>
      <c r="K99" s="32">
        <v>0</v>
      </c>
      <c r="L99" s="32">
        <v>0</v>
      </c>
      <c r="M99" s="32">
        <v>0</v>
      </c>
      <c r="N99" s="37">
        <f t="shared" si="7"/>
        <v>6</v>
      </c>
      <c r="O99" s="38">
        <f t="shared" si="8"/>
        <v>2000</v>
      </c>
      <c r="P99" s="39">
        <f t="shared" si="9"/>
        <v>1</v>
      </c>
      <c r="Q99" s="40">
        <f t="shared" si="10"/>
        <v>1</v>
      </c>
    </row>
    <row r="100" spans="1:17" ht="15.75" thickBot="1" x14ac:dyDescent="0.3">
      <c r="A100" s="42" t="s">
        <v>33</v>
      </c>
      <c r="B100" s="43">
        <v>163</v>
      </c>
      <c r="C100" s="43">
        <v>21440</v>
      </c>
      <c r="D100" s="43">
        <v>12</v>
      </c>
      <c r="E100" s="43">
        <v>13500</v>
      </c>
      <c r="F100" s="43">
        <v>0</v>
      </c>
      <c r="G100" s="43">
        <v>0</v>
      </c>
      <c r="H100" s="43">
        <v>10</v>
      </c>
      <c r="I100" s="43">
        <v>240</v>
      </c>
      <c r="J100" s="43">
        <v>6</v>
      </c>
      <c r="K100" s="44">
        <v>840</v>
      </c>
      <c r="L100" s="43">
        <v>0</v>
      </c>
      <c r="M100" s="43">
        <v>0</v>
      </c>
      <c r="N100" s="45">
        <f t="shared" si="7"/>
        <v>191</v>
      </c>
      <c r="O100" s="46">
        <f t="shared" si="8"/>
        <v>36020</v>
      </c>
      <c r="P100" s="47">
        <f t="shared" si="9"/>
        <v>0.8534031413612565</v>
      </c>
      <c r="Q100" s="48">
        <f t="shared" si="10"/>
        <v>0.59522487506940591</v>
      </c>
    </row>
    <row r="101" spans="1:17" ht="15.75" thickBot="1" x14ac:dyDescent="0.3">
      <c r="A101" s="49" t="s">
        <v>34</v>
      </c>
      <c r="B101" s="50">
        <f t="shared" ref="B101:O101" si="11">SUM(B85:B100)</f>
        <v>6311.8</v>
      </c>
      <c r="C101" s="50">
        <f t="shared" si="11"/>
        <v>2054551</v>
      </c>
      <c r="D101" s="50">
        <f t="shared" si="11"/>
        <v>758</v>
      </c>
      <c r="E101" s="50">
        <f t="shared" si="11"/>
        <v>794700</v>
      </c>
      <c r="F101" s="50">
        <f t="shared" si="11"/>
        <v>120</v>
      </c>
      <c r="G101" s="50">
        <f t="shared" si="11"/>
        <v>3420</v>
      </c>
      <c r="H101" s="50">
        <f t="shared" si="11"/>
        <v>104</v>
      </c>
      <c r="I101" s="50">
        <f t="shared" si="11"/>
        <v>5360</v>
      </c>
      <c r="J101" s="50">
        <f t="shared" si="11"/>
        <v>1204</v>
      </c>
      <c r="K101" s="50">
        <f t="shared" si="11"/>
        <v>220720</v>
      </c>
      <c r="L101" s="50">
        <f t="shared" si="11"/>
        <v>0</v>
      </c>
      <c r="M101" s="50">
        <f t="shared" si="11"/>
        <v>0</v>
      </c>
      <c r="N101" s="50">
        <f t="shared" si="11"/>
        <v>8497.7999999999993</v>
      </c>
      <c r="O101" s="50">
        <f t="shared" si="11"/>
        <v>3078751</v>
      </c>
      <c r="P101" s="51">
        <f t="shared" si="9"/>
        <v>0.74275694885735144</v>
      </c>
      <c r="Q101" s="52">
        <f t="shared" si="10"/>
        <v>0.66733262936820803</v>
      </c>
    </row>
    <row r="102" spans="1:17" x14ac:dyDescent="0.25">
      <c r="B102" s="12"/>
      <c r="C102" s="12"/>
      <c r="D102" s="12"/>
      <c r="E102" s="12"/>
      <c r="F102" s="12"/>
      <c r="G102" s="12"/>
      <c r="H102" s="12"/>
      <c r="I102" s="12"/>
      <c r="J102" s="12"/>
      <c r="K102" s="12"/>
      <c r="L102" s="12"/>
      <c r="M102" s="12"/>
      <c r="N102" s="12"/>
      <c r="O102" s="12"/>
      <c r="P102" s="12"/>
      <c r="Q102" s="12"/>
    </row>
    <row r="103" spans="1:17" x14ac:dyDescent="0.25">
      <c r="A103" s="12"/>
      <c r="B103" s="12"/>
      <c r="C103" s="12"/>
      <c r="D103" s="12"/>
      <c r="E103" s="12"/>
      <c r="F103" s="12"/>
      <c r="G103" s="12"/>
      <c r="H103" s="12"/>
      <c r="I103" s="12"/>
      <c r="J103" s="12"/>
      <c r="K103" s="12"/>
      <c r="L103" s="12"/>
      <c r="M103" s="12"/>
      <c r="N103" s="12"/>
      <c r="O103" s="12"/>
      <c r="P103" s="12"/>
      <c r="Q103" s="12"/>
    </row>
    <row r="104" spans="1:17" ht="15.75" thickBot="1" x14ac:dyDescent="0.3">
      <c r="A104" s="12"/>
      <c r="C104" s="12"/>
      <c r="D104" s="12"/>
      <c r="E104" s="12"/>
      <c r="F104" s="12"/>
      <c r="G104" s="12"/>
      <c r="H104" s="12"/>
      <c r="I104" s="12"/>
      <c r="J104" s="12"/>
      <c r="K104" s="12"/>
      <c r="L104" s="12"/>
      <c r="M104" s="12"/>
      <c r="N104" s="12"/>
      <c r="O104" s="12"/>
      <c r="P104" s="12"/>
      <c r="Q104" s="12"/>
    </row>
    <row r="105" spans="1:17" ht="15.75" thickBot="1" x14ac:dyDescent="0.3">
      <c r="A105" s="97" t="s">
        <v>91</v>
      </c>
      <c r="B105" s="96" t="s">
        <v>90</v>
      </c>
      <c r="C105" s="12"/>
      <c r="D105" s="12"/>
      <c r="E105" s="12"/>
      <c r="F105" s="12"/>
      <c r="G105" s="12"/>
      <c r="H105" s="12"/>
      <c r="I105" s="12"/>
      <c r="J105" s="12"/>
      <c r="K105" s="12"/>
      <c r="L105" s="12"/>
      <c r="M105" s="12"/>
      <c r="N105" s="12"/>
      <c r="O105" s="12"/>
      <c r="P105" s="12"/>
      <c r="Q105" s="12"/>
    </row>
    <row r="106" spans="1:17" x14ac:dyDescent="0.25">
      <c r="A106" s="58" t="s">
        <v>9</v>
      </c>
      <c r="B106" s="58">
        <v>2054551</v>
      </c>
      <c r="C106" s="12"/>
      <c r="D106" s="12"/>
      <c r="E106" s="12"/>
      <c r="F106" s="12"/>
      <c r="G106" s="12"/>
      <c r="H106" s="12"/>
      <c r="I106" s="12"/>
      <c r="J106" s="12"/>
      <c r="K106" s="12"/>
      <c r="L106" s="12"/>
      <c r="M106" s="12"/>
      <c r="N106" s="12"/>
      <c r="O106" s="12"/>
      <c r="P106" s="12"/>
      <c r="Q106" s="12"/>
    </row>
    <row r="107" spans="1:17" x14ac:dyDescent="0.25">
      <c r="A107" s="57" t="s">
        <v>54</v>
      </c>
      <c r="B107" s="57">
        <v>794700</v>
      </c>
    </row>
    <row r="108" spans="1:17" x14ac:dyDescent="0.25">
      <c r="A108" s="57" t="s">
        <v>11</v>
      </c>
      <c r="B108" s="57">
        <v>3420</v>
      </c>
    </row>
    <row r="109" spans="1:17" x14ac:dyDescent="0.25">
      <c r="A109" s="57" t="s">
        <v>3</v>
      </c>
      <c r="B109" s="57">
        <v>5360</v>
      </c>
    </row>
    <row r="110" spans="1:17" x14ac:dyDescent="0.25">
      <c r="A110" s="57" t="s">
        <v>53</v>
      </c>
      <c r="B110" s="57">
        <v>220720</v>
      </c>
    </row>
    <row r="111" spans="1:17" x14ac:dyDescent="0.25">
      <c r="A111" s="57" t="s">
        <v>4</v>
      </c>
      <c r="B111" s="57">
        <v>0</v>
      </c>
    </row>
  </sheetData>
  <mergeCells count="16">
    <mergeCell ref="P2:Q2"/>
    <mergeCell ref="B2:C2"/>
    <mergeCell ref="D2:E2"/>
    <mergeCell ref="F2:G2"/>
    <mergeCell ref="H2:I2"/>
    <mergeCell ref="J2:K2"/>
    <mergeCell ref="L2:M2"/>
    <mergeCell ref="N2:O2"/>
    <mergeCell ref="L83:M83"/>
    <mergeCell ref="N83:O83"/>
    <mergeCell ref="P83:Q83"/>
    <mergeCell ref="B83:C83"/>
    <mergeCell ref="D83:E83"/>
    <mergeCell ref="F83:G83"/>
    <mergeCell ref="H83:I83"/>
    <mergeCell ref="J83:K83"/>
  </mergeCells>
  <pageMargins left="0.25" right="0.25"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P9:U17"/>
  <sheetViews>
    <sheetView windowProtection="1" showGridLines="0" view="pageLayout" topLeftCell="A7" zoomScale="80" zoomScaleNormal="100" zoomScalePageLayoutView="80" workbookViewId="0"/>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data'!$B$106</f>
        <v>2054551</v>
      </c>
      <c r="T11" s="151"/>
      <c r="U11" s="105">
        <f>SUM(S11/(S17/100))</f>
        <v>66.733262936820807</v>
      </c>
    </row>
    <row r="12" spans="16:21" ht="15.75" thickBot="1" x14ac:dyDescent="0.3">
      <c r="P12" s="152" t="s">
        <v>54</v>
      </c>
      <c r="Q12" s="153"/>
      <c r="R12" s="153"/>
      <c r="S12" s="150">
        <f>'Afval data'!$B$107</f>
        <v>794700</v>
      </c>
      <c r="T12" s="151"/>
      <c r="U12" s="105">
        <f>SUM(S12/(S17/100))</f>
        <v>25.812415489268215</v>
      </c>
    </row>
    <row r="13" spans="16:21" ht="15.75" thickBot="1" x14ac:dyDescent="0.3">
      <c r="P13" s="152" t="s">
        <v>11</v>
      </c>
      <c r="Q13" s="153"/>
      <c r="R13" s="153"/>
      <c r="S13" s="150">
        <f>'Afval data'!$B$108</f>
        <v>3420</v>
      </c>
      <c r="T13" s="151"/>
      <c r="U13" s="105">
        <f>SUM(S13/(S17/100))</f>
        <v>0.11108400776808518</v>
      </c>
    </row>
    <row r="14" spans="16:21" ht="15.75" thickBot="1" x14ac:dyDescent="0.3">
      <c r="P14" s="152" t="s">
        <v>3</v>
      </c>
      <c r="Q14" s="153"/>
      <c r="R14" s="153"/>
      <c r="S14" s="150">
        <f>'Afval data'!$B$109</f>
        <v>5360</v>
      </c>
      <c r="T14" s="151"/>
      <c r="U14" s="105">
        <f>SUM(S14/(S17/100))</f>
        <v>0.17409657357805164</v>
      </c>
    </row>
    <row r="15" spans="16:21" ht="15.75" thickBot="1" x14ac:dyDescent="0.3">
      <c r="P15" s="152" t="s">
        <v>53</v>
      </c>
      <c r="Q15" s="153"/>
      <c r="R15" s="153"/>
      <c r="S15" s="150">
        <f>'Afval data'!$B$110</f>
        <v>220720</v>
      </c>
      <c r="T15" s="151"/>
      <c r="U15" s="105">
        <f>SUM(S15/(S17/100))</f>
        <v>7.1691409925648424</v>
      </c>
    </row>
    <row r="16" spans="16:21" ht="15.75" thickBot="1" x14ac:dyDescent="0.3">
      <c r="P16" s="154" t="s">
        <v>4</v>
      </c>
      <c r="Q16" s="155"/>
      <c r="R16" s="155"/>
      <c r="S16" s="150">
        <f>'Afval data'!$B$111</f>
        <v>0</v>
      </c>
      <c r="T16" s="151"/>
      <c r="U16" s="105">
        <f>SUM(S16/(S17/100))</f>
        <v>0</v>
      </c>
    </row>
    <row r="17" spans="16:21" ht="15.75" thickBot="1" x14ac:dyDescent="0.3">
      <c r="P17" s="145" t="s">
        <v>34</v>
      </c>
      <c r="Q17" s="146"/>
      <c r="R17" s="146"/>
      <c r="S17" s="145">
        <f>SUM(S11:T16)</f>
        <v>3078751</v>
      </c>
      <c r="T17" s="147"/>
      <c r="U17" s="49">
        <f>SUM(U11:U16)</f>
        <v>100.00000000000001</v>
      </c>
    </row>
  </sheetData>
  <mergeCells count="16">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s>
  <pageMargins left="0.25" right="0.25" top="0.75" bottom="0.75" header="0.3" footer="0.3"/>
  <pageSetup paperSize="8" orientation="landscape" r:id="rId1"/>
  <headerFooter>
    <oddHeader>&amp;C&amp;G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31"/>
  <sheetViews>
    <sheetView windowProtection="1" topLeftCell="C106" workbookViewId="0">
      <selection activeCell="K6" sqref="K6"/>
    </sheetView>
  </sheetViews>
  <sheetFormatPr defaultRowHeight="15" x14ac:dyDescent="0.25"/>
  <cols>
    <col min="1" max="1" width="11.140625" customWidth="1"/>
    <col min="2" max="2" width="31.7109375" customWidth="1"/>
    <col min="4" max="4" width="31" customWidth="1"/>
    <col min="5" max="5" width="24.28515625" customWidth="1"/>
    <col min="6" max="6" width="10.5703125" customWidth="1"/>
    <col min="7" max="7" width="18" customWidth="1"/>
    <col min="8" max="8" width="10.42578125" customWidth="1"/>
    <col min="9" max="9" width="11.7109375" customWidth="1"/>
    <col min="10" max="10" width="10.140625" customWidth="1"/>
    <col min="11" max="11" width="24.28515625" customWidth="1"/>
  </cols>
  <sheetData>
    <row r="1" spans="1:16" ht="27" thickBot="1" x14ac:dyDescent="0.45">
      <c r="A1" s="198" t="s">
        <v>85</v>
      </c>
      <c r="B1" s="198"/>
      <c r="C1" s="198"/>
      <c r="P1" s="91"/>
    </row>
    <row r="2" spans="1:16" ht="25.5" x14ac:dyDescent="0.25">
      <c r="C2" s="60" t="s">
        <v>56</v>
      </c>
      <c r="D2" s="60" t="s">
        <v>57</v>
      </c>
      <c r="E2" s="60" t="s">
        <v>58</v>
      </c>
      <c r="F2" s="60" t="s">
        <v>59</v>
      </c>
      <c r="G2" s="60" t="s">
        <v>60</v>
      </c>
      <c r="H2" s="60" t="s">
        <v>61</v>
      </c>
      <c r="I2" s="60" t="s">
        <v>62</v>
      </c>
      <c r="J2" s="60" t="s">
        <v>63</v>
      </c>
      <c r="K2" s="60" t="s">
        <v>64</v>
      </c>
      <c r="L2" s="61"/>
      <c r="M2" s="61" t="s">
        <v>65</v>
      </c>
      <c r="N2" s="61" t="s">
        <v>66</v>
      </c>
      <c r="O2" s="61" t="s">
        <v>67</v>
      </c>
      <c r="P2" s="94"/>
    </row>
    <row r="3" spans="1:16" x14ac:dyDescent="0.25">
      <c r="D3" s="62">
        <v>1</v>
      </c>
      <c r="E3" s="62">
        <v>2</v>
      </c>
      <c r="F3" s="62">
        <v>3</v>
      </c>
      <c r="G3" s="62">
        <v>4</v>
      </c>
      <c r="H3" s="62">
        <v>5</v>
      </c>
      <c r="I3" s="62">
        <v>6</v>
      </c>
      <c r="J3" s="62">
        <v>7</v>
      </c>
      <c r="K3" s="62">
        <v>8</v>
      </c>
      <c r="L3" s="63"/>
      <c r="M3" s="64" t="s">
        <v>68</v>
      </c>
      <c r="N3" s="64" t="s">
        <v>69</v>
      </c>
      <c r="O3" s="64" t="s">
        <v>70</v>
      </c>
      <c r="P3" s="93"/>
    </row>
    <row r="4" spans="1:16" x14ac:dyDescent="0.25">
      <c r="P4" s="91"/>
    </row>
    <row r="5" spans="1:16" x14ac:dyDescent="0.25">
      <c r="A5" s="90" t="s">
        <v>86</v>
      </c>
      <c r="B5" s="66" t="s">
        <v>71</v>
      </c>
      <c r="C5" s="57">
        <v>1</v>
      </c>
      <c r="D5" s="78">
        <v>1</v>
      </c>
      <c r="E5" s="78">
        <v>1</v>
      </c>
      <c r="F5" s="78">
        <v>1</v>
      </c>
      <c r="G5" s="78">
        <v>1</v>
      </c>
      <c r="H5" s="78">
        <v>1</v>
      </c>
      <c r="I5" s="78">
        <v>1</v>
      </c>
      <c r="J5" s="78">
        <v>1</v>
      </c>
      <c r="K5" s="78">
        <v>1</v>
      </c>
      <c r="M5" s="57">
        <f>SUM(D5:G5)</f>
        <v>4</v>
      </c>
      <c r="N5" s="57">
        <f>SUM(H5:K5)</f>
        <v>4</v>
      </c>
      <c r="O5" s="57">
        <f>SUM(D5:K5)</f>
        <v>8</v>
      </c>
      <c r="P5" s="91"/>
    </row>
    <row r="6" spans="1:16" x14ac:dyDescent="0.25">
      <c r="A6" s="90" t="s">
        <v>87</v>
      </c>
      <c r="B6" s="66" t="s">
        <v>71</v>
      </c>
      <c r="C6" s="57">
        <v>0</v>
      </c>
      <c r="D6" s="78">
        <v>0</v>
      </c>
      <c r="E6" s="78">
        <v>0</v>
      </c>
      <c r="F6" s="78">
        <v>0</v>
      </c>
      <c r="G6" s="78">
        <v>0</v>
      </c>
      <c r="H6" s="78">
        <v>0</v>
      </c>
      <c r="I6" s="78">
        <v>0</v>
      </c>
      <c r="J6" s="78">
        <v>0</v>
      </c>
      <c r="K6" s="78">
        <v>0</v>
      </c>
      <c r="M6" s="57">
        <f>SUM(D6:G6)</f>
        <v>0</v>
      </c>
      <c r="N6" s="57">
        <f>SUM(H6:K6)</f>
        <v>0</v>
      </c>
      <c r="O6" s="57">
        <f>SUM(D6:K6)</f>
        <v>0</v>
      </c>
      <c r="P6" s="91"/>
    </row>
    <row r="7" spans="1:16" x14ac:dyDescent="0.25">
      <c r="A7" s="90" t="s">
        <v>88</v>
      </c>
      <c r="B7" s="66" t="s">
        <v>71</v>
      </c>
      <c r="C7" s="57">
        <v>0</v>
      </c>
      <c r="D7" s="78">
        <v>0</v>
      </c>
      <c r="E7" s="78">
        <v>0</v>
      </c>
      <c r="F7" s="78">
        <v>0</v>
      </c>
      <c r="G7" s="78">
        <v>0</v>
      </c>
      <c r="H7" s="78">
        <v>0</v>
      </c>
      <c r="I7" s="78">
        <v>0</v>
      </c>
      <c r="J7" s="78">
        <v>0</v>
      </c>
      <c r="K7" s="78">
        <v>0</v>
      </c>
      <c r="M7" s="57">
        <f>SUM(D7:G7)</f>
        <v>0</v>
      </c>
      <c r="N7" s="57">
        <f>SUM(H7:K7)</f>
        <v>0</v>
      </c>
      <c r="O7" s="57">
        <f>SUM(D7:K7)</f>
        <v>0</v>
      </c>
      <c r="P7" s="91"/>
    </row>
    <row r="8" spans="1:16" x14ac:dyDescent="0.25">
      <c r="A8" s="90" t="s">
        <v>125</v>
      </c>
      <c r="B8" s="66" t="s">
        <v>71</v>
      </c>
      <c r="C8" s="57">
        <v>0</v>
      </c>
      <c r="D8" s="78">
        <v>0</v>
      </c>
      <c r="E8" s="78">
        <v>0</v>
      </c>
      <c r="F8" s="78">
        <v>0</v>
      </c>
      <c r="G8" s="78">
        <v>0</v>
      </c>
      <c r="H8" s="78">
        <v>0</v>
      </c>
      <c r="I8" s="78">
        <v>0</v>
      </c>
      <c r="J8" s="78">
        <v>0</v>
      </c>
      <c r="K8" s="78">
        <v>0</v>
      </c>
      <c r="M8" s="57">
        <f>SUM(D8:G8)</f>
        <v>0</v>
      </c>
      <c r="N8" s="57">
        <f>SUM(H8:K8)</f>
        <v>0</v>
      </c>
      <c r="O8" s="57">
        <f>SUM(D8:K8)</f>
        <v>0</v>
      </c>
      <c r="P8" s="91"/>
    </row>
    <row r="9" spans="1:16" x14ac:dyDescent="0.25">
      <c r="A9" s="57" t="s">
        <v>126</v>
      </c>
      <c r="B9" s="66" t="s">
        <v>71</v>
      </c>
      <c r="C9" s="57">
        <v>1</v>
      </c>
      <c r="D9" s="78">
        <f t="shared" ref="D9:K9" si="0">SUM(D5:D8)</f>
        <v>1</v>
      </c>
      <c r="E9" s="78">
        <f t="shared" si="0"/>
        <v>1</v>
      </c>
      <c r="F9" s="78">
        <f t="shared" si="0"/>
        <v>1</v>
      </c>
      <c r="G9" s="78">
        <f t="shared" si="0"/>
        <v>1</v>
      </c>
      <c r="H9" s="78">
        <f t="shared" si="0"/>
        <v>1</v>
      </c>
      <c r="I9" s="78">
        <f t="shared" si="0"/>
        <v>1</v>
      </c>
      <c r="J9" s="78">
        <f t="shared" si="0"/>
        <v>1</v>
      </c>
      <c r="K9" s="78">
        <f t="shared" si="0"/>
        <v>1</v>
      </c>
      <c r="M9" s="57">
        <f>SUM(D9:G9)</f>
        <v>4</v>
      </c>
      <c r="N9" s="57">
        <f>SUM(H9:K9)</f>
        <v>4</v>
      </c>
      <c r="O9" s="57">
        <f>SUM(D9:K9)</f>
        <v>8</v>
      </c>
      <c r="P9" s="91"/>
    </row>
    <row r="10" spans="1:16" x14ac:dyDescent="0.25">
      <c r="P10" s="91"/>
    </row>
    <row r="11" spans="1:16" x14ac:dyDescent="0.25">
      <c r="B11" s="76" t="s">
        <v>86</v>
      </c>
    </row>
    <row r="12" spans="1:16" x14ac:dyDescent="0.25">
      <c r="B12" s="77" t="s">
        <v>56</v>
      </c>
      <c r="C12" s="77">
        <f>C5</f>
        <v>1</v>
      </c>
      <c r="D12" s="57" t="s">
        <v>75</v>
      </c>
      <c r="E12" s="57" t="s">
        <v>76</v>
      </c>
      <c r="F12" s="78" t="s">
        <v>77</v>
      </c>
      <c r="G12" s="70" t="s">
        <v>78</v>
      </c>
    </row>
    <row r="13" spans="1:16" x14ac:dyDescent="0.25">
      <c r="B13" s="79"/>
      <c r="C13" s="57">
        <v>1</v>
      </c>
      <c r="D13" s="57" t="s">
        <v>57</v>
      </c>
      <c r="E13" s="57">
        <f>D5</f>
        <v>1</v>
      </c>
      <c r="F13" s="57">
        <f>SUM(E13/(E21/100))</f>
        <v>12.5</v>
      </c>
      <c r="G13" s="57">
        <f>SUM(E13/C12)</f>
        <v>1</v>
      </c>
    </row>
    <row r="14" spans="1:16" x14ac:dyDescent="0.25">
      <c r="B14" s="81" t="s">
        <v>79</v>
      </c>
      <c r="C14" s="57">
        <v>2</v>
      </c>
      <c r="D14" s="57" t="s">
        <v>58</v>
      </c>
      <c r="E14" s="57">
        <f>E5</f>
        <v>1</v>
      </c>
      <c r="F14" s="57">
        <f>SUM(E14/(E21/100))</f>
        <v>12.5</v>
      </c>
      <c r="G14" s="57">
        <f>SUM(E14/C12)</f>
        <v>1</v>
      </c>
    </row>
    <row r="15" spans="1:16" x14ac:dyDescent="0.25">
      <c r="B15" s="81"/>
      <c r="C15" s="57">
        <v>3</v>
      </c>
      <c r="D15" s="57" t="s">
        <v>59</v>
      </c>
      <c r="E15" s="57">
        <f>F5</f>
        <v>1</v>
      </c>
      <c r="F15" s="57">
        <f>SUM(E15/(E21/100))</f>
        <v>12.5</v>
      </c>
      <c r="G15" s="57">
        <f>SUM(E15/C12)</f>
        <v>1</v>
      </c>
    </row>
    <row r="16" spans="1:16" x14ac:dyDescent="0.25">
      <c r="B16" s="58"/>
      <c r="C16" s="57">
        <v>4</v>
      </c>
      <c r="D16" s="57" t="s">
        <v>60</v>
      </c>
      <c r="E16" s="57">
        <f>G5</f>
        <v>1</v>
      </c>
      <c r="F16" s="57">
        <f>SUM(E16/(E21/100))</f>
        <v>12.5</v>
      </c>
      <c r="G16" s="57">
        <f>SUM(E16/C12)</f>
        <v>1</v>
      </c>
    </row>
    <row r="17" spans="2:7" x14ac:dyDescent="0.25">
      <c r="B17" s="79"/>
      <c r="C17" s="57">
        <v>5</v>
      </c>
      <c r="D17" s="57" t="s">
        <v>61</v>
      </c>
      <c r="E17" s="57">
        <f>H5</f>
        <v>1</v>
      </c>
      <c r="F17" s="57">
        <f>SUM(E17/(E21/100))</f>
        <v>12.5</v>
      </c>
      <c r="G17" s="57">
        <f>SUM(E17/C12)</f>
        <v>1</v>
      </c>
    </row>
    <row r="18" spans="2:7" x14ac:dyDescent="0.25">
      <c r="B18" s="81" t="s">
        <v>80</v>
      </c>
      <c r="C18" s="57">
        <v>6</v>
      </c>
      <c r="D18" s="57" t="s">
        <v>62</v>
      </c>
      <c r="E18" s="57">
        <f>I5</f>
        <v>1</v>
      </c>
      <c r="F18" s="57">
        <f>SUM(E18/(E21/100))</f>
        <v>12.5</v>
      </c>
      <c r="G18" s="57">
        <f>SUM(E18/C12)</f>
        <v>1</v>
      </c>
    </row>
    <row r="19" spans="2:7" x14ac:dyDescent="0.25">
      <c r="B19" s="81"/>
      <c r="C19" s="57">
        <v>7</v>
      </c>
      <c r="D19" s="57" t="s">
        <v>63</v>
      </c>
      <c r="E19" s="57">
        <f>J5</f>
        <v>1</v>
      </c>
      <c r="F19" s="57">
        <f>SUM(E19/(E21/100))</f>
        <v>12.5</v>
      </c>
      <c r="G19" s="57">
        <f>SUM(E19/C12)</f>
        <v>1</v>
      </c>
    </row>
    <row r="20" spans="2:7" x14ac:dyDescent="0.25">
      <c r="B20" s="58"/>
      <c r="C20" s="57">
        <v>8</v>
      </c>
      <c r="D20" s="57" t="s">
        <v>64</v>
      </c>
      <c r="E20" s="57">
        <f>K5</f>
        <v>1</v>
      </c>
      <c r="F20" s="57">
        <f>SUM(E20/(E21/100))</f>
        <v>12.5</v>
      </c>
      <c r="G20" s="57">
        <f>SUM(E20/C12)</f>
        <v>1</v>
      </c>
    </row>
    <row r="21" spans="2:7" x14ac:dyDescent="0.25">
      <c r="D21" s="57" t="s">
        <v>34</v>
      </c>
      <c r="E21" s="57">
        <f>SUM(E13:E20)</f>
        <v>8</v>
      </c>
      <c r="F21" s="57">
        <f>SUM(F13:F20)</f>
        <v>100</v>
      </c>
      <c r="G21" s="57">
        <f>SUM(E21/C12)</f>
        <v>8</v>
      </c>
    </row>
    <row r="23" spans="2:7" x14ac:dyDescent="0.25">
      <c r="B23" s="76" t="s">
        <v>87</v>
      </c>
    </row>
    <row r="24" spans="2:7" x14ac:dyDescent="0.25">
      <c r="B24" s="77" t="s">
        <v>56</v>
      </c>
      <c r="C24" s="77">
        <f>C6</f>
        <v>0</v>
      </c>
      <c r="D24" s="57" t="s">
        <v>75</v>
      </c>
      <c r="E24" s="57" t="s">
        <v>76</v>
      </c>
      <c r="F24" s="78" t="s">
        <v>77</v>
      </c>
      <c r="G24" s="70" t="s">
        <v>78</v>
      </c>
    </row>
    <row r="25" spans="2:7" x14ac:dyDescent="0.25">
      <c r="B25" s="79"/>
      <c r="C25" s="57">
        <v>1</v>
      </c>
      <c r="D25" s="57" t="s">
        <v>57</v>
      </c>
      <c r="E25" s="57">
        <f>D6</f>
        <v>0</v>
      </c>
      <c r="F25" s="57" t="e">
        <f>SUM(E25/(E33/100))</f>
        <v>#DIV/0!</v>
      </c>
      <c r="G25" s="57" t="e">
        <f>SUM(E25/C24)</f>
        <v>#DIV/0!</v>
      </c>
    </row>
    <row r="26" spans="2:7" x14ac:dyDescent="0.25">
      <c r="B26" s="81" t="s">
        <v>79</v>
      </c>
      <c r="C26" s="57">
        <v>2</v>
      </c>
      <c r="D26" s="57" t="s">
        <v>58</v>
      </c>
      <c r="E26" s="57">
        <f>E6</f>
        <v>0</v>
      </c>
      <c r="F26" s="57" t="e">
        <f>SUM(E26/(E33/100))</f>
        <v>#DIV/0!</v>
      </c>
      <c r="G26" s="57" t="e">
        <f>SUM(E26/C24)</f>
        <v>#DIV/0!</v>
      </c>
    </row>
    <row r="27" spans="2:7" x14ac:dyDescent="0.25">
      <c r="B27" s="81"/>
      <c r="C27" s="57">
        <v>3</v>
      </c>
      <c r="D27" s="57" t="s">
        <v>59</v>
      </c>
      <c r="E27" s="57">
        <f>F6</f>
        <v>0</v>
      </c>
      <c r="F27" s="57" t="e">
        <f>SUM(E27/(E33/100))</f>
        <v>#DIV/0!</v>
      </c>
      <c r="G27" s="57" t="e">
        <f>SUM(E27/C24)</f>
        <v>#DIV/0!</v>
      </c>
    </row>
    <row r="28" spans="2:7" x14ac:dyDescent="0.25">
      <c r="B28" s="58"/>
      <c r="C28" s="57">
        <v>4</v>
      </c>
      <c r="D28" s="57" t="s">
        <v>60</v>
      </c>
      <c r="E28" s="57">
        <f>G6</f>
        <v>0</v>
      </c>
      <c r="F28" s="57" t="e">
        <f>SUM(E28/(E33/100))</f>
        <v>#DIV/0!</v>
      </c>
      <c r="G28" s="57" t="e">
        <f>SUM(E28/C24)</f>
        <v>#DIV/0!</v>
      </c>
    </row>
    <row r="29" spans="2:7" x14ac:dyDescent="0.25">
      <c r="B29" s="79"/>
      <c r="C29" s="57">
        <v>5</v>
      </c>
      <c r="D29" s="57" t="s">
        <v>61</v>
      </c>
      <c r="E29" s="57">
        <f>H6</f>
        <v>0</v>
      </c>
      <c r="F29" s="57" t="e">
        <f>SUM(E29/(E33/100))</f>
        <v>#DIV/0!</v>
      </c>
      <c r="G29" s="57" t="e">
        <f>SUM(E29/C24)</f>
        <v>#DIV/0!</v>
      </c>
    </row>
    <row r="30" spans="2:7" x14ac:dyDescent="0.25">
      <c r="B30" s="81" t="s">
        <v>80</v>
      </c>
      <c r="C30" s="57">
        <v>6</v>
      </c>
      <c r="D30" s="57" t="s">
        <v>62</v>
      </c>
      <c r="E30" s="57">
        <f>I6</f>
        <v>0</v>
      </c>
      <c r="F30" s="57" t="e">
        <f>SUM(E30/(E33/100))</f>
        <v>#DIV/0!</v>
      </c>
      <c r="G30" s="57" t="e">
        <f>SUM(E30/C24)</f>
        <v>#DIV/0!</v>
      </c>
    </row>
    <row r="31" spans="2:7" x14ac:dyDescent="0.25">
      <c r="B31" s="81"/>
      <c r="C31" s="57">
        <v>7</v>
      </c>
      <c r="D31" s="57" t="s">
        <v>63</v>
      </c>
      <c r="E31" s="57">
        <f>J6</f>
        <v>0</v>
      </c>
      <c r="F31" s="57" t="e">
        <f>SUM(E31/(E33/100))</f>
        <v>#DIV/0!</v>
      </c>
      <c r="G31" s="57" t="e">
        <f>SUM(E31/C24)</f>
        <v>#DIV/0!</v>
      </c>
    </row>
    <row r="32" spans="2:7" x14ac:dyDescent="0.25">
      <c r="B32" s="58"/>
      <c r="C32" s="57">
        <v>8</v>
      </c>
      <c r="D32" s="57" t="s">
        <v>64</v>
      </c>
      <c r="E32" s="57">
        <f>K6</f>
        <v>0</v>
      </c>
      <c r="F32" s="57" t="e">
        <f>SUM(E32/(E33/100))</f>
        <v>#DIV/0!</v>
      </c>
      <c r="G32" s="57" t="e">
        <f>SUM(E32/C24)</f>
        <v>#DIV/0!</v>
      </c>
    </row>
    <row r="33" spans="2:7" x14ac:dyDescent="0.25">
      <c r="D33" s="57" t="s">
        <v>34</v>
      </c>
      <c r="E33" s="57">
        <f>SUM(E25:E32)</f>
        <v>0</v>
      </c>
      <c r="F33" s="57" t="e">
        <f>SUM(F25:F32)</f>
        <v>#DIV/0!</v>
      </c>
      <c r="G33" s="57" t="e">
        <f>SUM(E33/C24)</f>
        <v>#DIV/0!</v>
      </c>
    </row>
    <row r="35" spans="2:7" x14ac:dyDescent="0.25">
      <c r="B35" s="76" t="s">
        <v>88</v>
      </c>
    </row>
    <row r="36" spans="2:7" x14ac:dyDescent="0.25">
      <c r="B36" s="77" t="s">
        <v>56</v>
      </c>
      <c r="C36" s="77">
        <f>C7</f>
        <v>0</v>
      </c>
      <c r="D36" s="57" t="s">
        <v>75</v>
      </c>
      <c r="E36" s="57" t="s">
        <v>76</v>
      </c>
      <c r="F36" s="78" t="s">
        <v>77</v>
      </c>
      <c r="G36" s="70" t="s">
        <v>78</v>
      </c>
    </row>
    <row r="37" spans="2:7" x14ac:dyDescent="0.25">
      <c r="B37" s="79"/>
      <c r="C37" s="57">
        <v>1</v>
      </c>
      <c r="D37" s="57" t="s">
        <v>57</v>
      </c>
      <c r="E37" s="57">
        <f>D7</f>
        <v>0</v>
      </c>
      <c r="F37" s="57" t="e">
        <f>SUM(E37/(E45/100))</f>
        <v>#DIV/0!</v>
      </c>
      <c r="G37" s="57" t="e">
        <f>SUM(E37/C36)</f>
        <v>#DIV/0!</v>
      </c>
    </row>
    <row r="38" spans="2:7" x14ac:dyDescent="0.25">
      <c r="B38" s="81" t="s">
        <v>79</v>
      </c>
      <c r="C38" s="57">
        <v>2</v>
      </c>
      <c r="D38" s="57" t="s">
        <v>58</v>
      </c>
      <c r="E38" s="57">
        <f>E7</f>
        <v>0</v>
      </c>
      <c r="F38" s="57" t="e">
        <f>SUM(E38/(E45/100))</f>
        <v>#DIV/0!</v>
      </c>
      <c r="G38" s="57" t="e">
        <f>SUM(E38/C36)</f>
        <v>#DIV/0!</v>
      </c>
    </row>
    <row r="39" spans="2:7" x14ac:dyDescent="0.25">
      <c r="B39" s="81"/>
      <c r="C39" s="57">
        <v>3</v>
      </c>
      <c r="D39" s="57" t="s">
        <v>59</v>
      </c>
      <c r="E39" s="57">
        <f>F7</f>
        <v>0</v>
      </c>
      <c r="F39" s="57" t="e">
        <f>SUM(E39/(E45/100))</f>
        <v>#DIV/0!</v>
      </c>
      <c r="G39" s="57" t="e">
        <f>SUM(E39/C36)</f>
        <v>#DIV/0!</v>
      </c>
    </row>
    <row r="40" spans="2:7" x14ac:dyDescent="0.25">
      <c r="B40" s="58"/>
      <c r="C40" s="57">
        <v>4</v>
      </c>
      <c r="D40" s="57" t="s">
        <v>60</v>
      </c>
      <c r="E40" s="57">
        <f>G7</f>
        <v>0</v>
      </c>
      <c r="F40" s="57" t="e">
        <f>SUM(E40/(E45/100))</f>
        <v>#DIV/0!</v>
      </c>
      <c r="G40" s="57" t="e">
        <f>SUM(E40/C36)</f>
        <v>#DIV/0!</v>
      </c>
    </row>
    <row r="41" spans="2:7" x14ac:dyDescent="0.25">
      <c r="B41" s="79"/>
      <c r="C41" s="57">
        <v>5</v>
      </c>
      <c r="D41" s="57" t="s">
        <v>61</v>
      </c>
      <c r="E41" s="57">
        <f>H7</f>
        <v>0</v>
      </c>
      <c r="F41" s="57" t="e">
        <f>SUM(E41/(E45/100))</f>
        <v>#DIV/0!</v>
      </c>
      <c r="G41" s="57" t="e">
        <f>SUM(E41/C36)</f>
        <v>#DIV/0!</v>
      </c>
    </row>
    <row r="42" spans="2:7" x14ac:dyDescent="0.25">
      <c r="B42" s="81" t="s">
        <v>80</v>
      </c>
      <c r="C42" s="57">
        <v>6</v>
      </c>
      <c r="D42" s="57" t="s">
        <v>62</v>
      </c>
      <c r="E42" s="57">
        <f>I7</f>
        <v>0</v>
      </c>
      <c r="F42" s="57" t="e">
        <f>SUM(E42/(E45/100))</f>
        <v>#DIV/0!</v>
      </c>
      <c r="G42" s="57" t="e">
        <f>SUM(E42/C36)</f>
        <v>#DIV/0!</v>
      </c>
    </row>
    <row r="43" spans="2:7" x14ac:dyDescent="0.25">
      <c r="B43" s="81"/>
      <c r="C43" s="57">
        <v>7</v>
      </c>
      <c r="D43" s="57" t="s">
        <v>63</v>
      </c>
      <c r="E43" s="57">
        <f>J7</f>
        <v>0</v>
      </c>
      <c r="F43" s="57" t="e">
        <f>SUM(E43/(E45/100))</f>
        <v>#DIV/0!</v>
      </c>
      <c r="G43" s="57" t="e">
        <f>SUM(E43/C36)</f>
        <v>#DIV/0!</v>
      </c>
    </row>
    <row r="44" spans="2:7" x14ac:dyDescent="0.25">
      <c r="B44" s="58"/>
      <c r="C44" s="57">
        <v>8</v>
      </c>
      <c r="D44" s="57" t="s">
        <v>64</v>
      </c>
      <c r="E44" s="57">
        <f>K7</f>
        <v>0</v>
      </c>
      <c r="F44" s="57" t="e">
        <f>SUM(E44/(E45/100))</f>
        <v>#DIV/0!</v>
      </c>
      <c r="G44" s="57" t="e">
        <f>SUM(E44/C36)</f>
        <v>#DIV/0!</v>
      </c>
    </row>
    <row r="45" spans="2:7" x14ac:dyDescent="0.25">
      <c r="D45" s="57" t="s">
        <v>34</v>
      </c>
      <c r="E45" s="57">
        <f>SUM(E37:E44)</f>
        <v>0</v>
      </c>
      <c r="F45" s="57" t="e">
        <f>SUM(F37:F44)</f>
        <v>#DIV/0!</v>
      </c>
      <c r="G45" s="57" t="e">
        <f>SUM(E45/C36)</f>
        <v>#DIV/0!</v>
      </c>
    </row>
    <row r="46" spans="2:7" x14ac:dyDescent="0.25">
      <c r="D46" s="12"/>
      <c r="E46" s="12"/>
      <c r="F46" s="12"/>
      <c r="G46" s="12"/>
    </row>
    <row r="47" spans="2:7" x14ac:dyDescent="0.25">
      <c r="B47" s="76" t="s">
        <v>125</v>
      </c>
    </row>
    <row r="48" spans="2:7" x14ac:dyDescent="0.25">
      <c r="B48" s="77" t="s">
        <v>56</v>
      </c>
      <c r="C48" s="77">
        <f>C8</f>
        <v>0</v>
      </c>
      <c r="D48" s="57" t="s">
        <v>75</v>
      </c>
      <c r="E48" s="57" t="s">
        <v>76</v>
      </c>
      <c r="F48" s="78" t="s">
        <v>77</v>
      </c>
      <c r="G48" s="70" t="s">
        <v>78</v>
      </c>
    </row>
    <row r="49" spans="2:7" x14ac:dyDescent="0.25">
      <c r="B49" s="79"/>
      <c r="C49" s="57">
        <v>1</v>
      </c>
      <c r="D49" s="57" t="s">
        <v>57</v>
      </c>
      <c r="E49" s="57">
        <f>D8</f>
        <v>0</v>
      </c>
      <c r="F49" s="57" t="e">
        <f>SUM(E49/(E57/100))</f>
        <v>#DIV/0!</v>
      </c>
      <c r="G49" s="57" t="e">
        <f>SUM(E49/C48)</f>
        <v>#DIV/0!</v>
      </c>
    </row>
    <row r="50" spans="2:7" x14ac:dyDescent="0.25">
      <c r="B50" s="81" t="s">
        <v>79</v>
      </c>
      <c r="C50" s="57">
        <v>2</v>
      </c>
      <c r="D50" s="57" t="s">
        <v>58</v>
      </c>
      <c r="E50" s="57">
        <f>E8</f>
        <v>0</v>
      </c>
      <c r="F50" s="57" t="e">
        <f>SUM(E50/(E57/100))</f>
        <v>#DIV/0!</v>
      </c>
      <c r="G50" s="57" t="e">
        <f>SUM(E50/C48)</f>
        <v>#DIV/0!</v>
      </c>
    </row>
    <row r="51" spans="2:7" x14ac:dyDescent="0.25">
      <c r="B51" s="81"/>
      <c r="C51" s="57">
        <v>3</v>
      </c>
      <c r="D51" s="57" t="s">
        <v>59</v>
      </c>
      <c r="E51" s="57">
        <f>F8</f>
        <v>0</v>
      </c>
      <c r="F51" s="57" t="e">
        <f>SUM(E51/(E57/100))</f>
        <v>#DIV/0!</v>
      </c>
      <c r="G51" s="57" t="e">
        <f>SUM(E51/C48)</f>
        <v>#DIV/0!</v>
      </c>
    </row>
    <row r="52" spans="2:7" x14ac:dyDescent="0.25">
      <c r="B52" s="58"/>
      <c r="C52" s="57">
        <v>4</v>
      </c>
      <c r="D52" s="57" t="s">
        <v>60</v>
      </c>
      <c r="E52" s="57">
        <f>G8</f>
        <v>0</v>
      </c>
      <c r="F52" s="57" t="e">
        <f>SUM(E52/(E57/100))</f>
        <v>#DIV/0!</v>
      </c>
      <c r="G52" s="57" t="e">
        <f>SUM(E52/C48)</f>
        <v>#DIV/0!</v>
      </c>
    </row>
    <row r="53" spans="2:7" x14ac:dyDescent="0.25">
      <c r="B53" s="79"/>
      <c r="C53" s="57">
        <v>5</v>
      </c>
      <c r="D53" s="57" t="s">
        <v>61</v>
      </c>
      <c r="E53" s="57">
        <f>H8</f>
        <v>0</v>
      </c>
      <c r="F53" s="57" t="e">
        <f>SUM(E53/(E57/100))</f>
        <v>#DIV/0!</v>
      </c>
      <c r="G53" s="57" t="e">
        <f>SUM(E53/C48)</f>
        <v>#DIV/0!</v>
      </c>
    </row>
    <row r="54" spans="2:7" x14ac:dyDescent="0.25">
      <c r="B54" s="81" t="s">
        <v>80</v>
      </c>
      <c r="C54" s="57">
        <v>6</v>
      </c>
      <c r="D54" s="57" t="s">
        <v>62</v>
      </c>
      <c r="E54" s="57">
        <f>I8</f>
        <v>0</v>
      </c>
      <c r="F54" s="57" t="e">
        <f>SUM(E54/(E57/100))</f>
        <v>#DIV/0!</v>
      </c>
      <c r="G54" s="57" t="e">
        <f>SUM(E54/C48)</f>
        <v>#DIV/0!</v>
      </c>
    </row>
    <row r="55" spans="2:7" x14ac:dyDescent="0.25">
      <c r="B55" s="81"/>
      <c r="C55" s="57">
        <v>7</v>
      </c>
      <c r="D55" s="57" t="s">
        <v>63</v>
      </c>
      <c r="E55" s="57">
        <f>J8</f>
        <v>0</v>
      </c>
      <c r="F55" s="57" t="e">
        <f>SUM(E55/(E57/100))</f>
        <v>#DIV/0!</v>
      </c>
      <c r="G55" s="57" t="e">
        <f>SUM(E55/C48)</f>
        <v>#DIV/0!</v>
      </c>
    </row>
    <row r="56" spans="2:7" x14ac:dyDescent="0.25">
      <c r="B56" s="58"/>
      <c r="C56" s="57">
        <v>8</v>
      </c>
      <c r="D56" s="57" t="s">
        <v>64</v>
      </c>
      <c r="E56" s="57">
        <f>K8</f>
        <v>0</v>
      </c>
      <c r="F56" s="57" t="e">
        <f>SUM(E56/(E57/100))</f>
        <v>#DIV/0!</v>
      </c>
      <c r="G56" s="57" t="e">
        <f>SUM(E56/C48)</f>
        <v>#DIV/0!</v>
      </c>
    </row>
    <row r="57" spans="2:7" x14ac:dyDescent="0.25">
      <c r="D57" s="57" t="s">
        <v>34</v>
      </c>
      <c r="E57" s="57">
        <f>SUM(E49:E56)</f>
        <v>0</v>
      </c>
      <c r="F57" s="57" t="e">
        <f>SUM(F49:F56)</f>
        <v>#DIV/0!</v>
      </c>
      <c r="G57" s="57" t="e">
        <f>SUM(E57/C48)</f>
        <v>#DIV/0!</v>
      </c>
    </row>
    <row r="59" spans="2:7" x14ac:dyDescent="0.25">
      <c r="B59" s="76" t="s">
        <v>127</v>
      </c>
    </row>
    <row r="60" spans="2:7" x14ac:dyDescent="0.25">
      <c r="B60" s="77" t="s">
        <v>56</v>
      </c>
      <c r="C60" s="77">
        <f>C9</f>
        <v>1</v>
      </c>
      <c r="D60" s="57" t="s">
        <v>75</v>
      </c>
      <c r="E60" s="57" t="s">
        <v>76</v>
      </c>
      <c r="F60" s="78" t="s">
        <v>77</v>
      </c>
      <c r="G60" s="70" t="s">
        <v>78</v>
      </c>
    </row>
    <row r="61" spans="2:7" x14ac:dyDescent="0.25">
      <c r="B61" s="79"/>
      <c r="C61" s="57">
        <v>1</v>
      </c>
      <c r="D61" s="57" t="s">
        <v>57</v>
      </c>
      <c r="E61" s="57">
        <f>D9</f>
        <v>1</v>
      </c>
      <c r="F61" s="57">
        <f>SUM(E61/(E69/100))</f>
        <v>12.5</v>
      </c>
      <c r="G61" s="57">
        <f>SUM(E61/C60)</f>
        <v>1</v>
      </c>
    </row>
    <row r="62" spans="2:7" x14ac:dyDescent="0.25">
      <c r="B62" s="81" t="s">
        <v>79</v>
      </c>
      <c r="C62" s="57">
        <v>2</v>
      </c>
      <c r="D62" s="57" t="s">
        <v>58</v>
      </c>
      <c r="E62" s="57">
        <f>E9</f>
        <v>1</v>
      </c>
      <c r="F62" s="57">
        <f>SUM(E62/(E69/100))</f>
        <v>12.5</v>
      </c>
      <c r="G62" s="57">
        <f>SUM(E62/C60)</f>
        <v>1</v>
      </c>
    </row>
    <row r="63" spans="2:7" x14ac:dyDescent="0.25">
      <c r="B63" s="81"/>
      <c r="C63" s="57">
        <v>3</v>
      </c>
      <c r="D63" s="57" t="s">
        <v>59</v>
      </c>
      <c r="E63" s="57">
        <f>F9</f>
        <v>1</v>
      </c>
      <c r="F63" s="57">
        <f>SUM(E63/(E69/100))</f>
        <v>12.5</v>
      </c>
      <c r="G63" s="57">
        <f>SUM(E63/C60)</f>
        <v>1</v>
      </c>
    </row>
    <row r="64" spans="2:7" x14ac:dyDescent="0.25">
      <c r="B64" s="58"/>
      <c r="C64" s="57">
        <v>4</v>
      </c>
      <c r="D64" s="57" t="s">
        <v>60</v>
      </c>
      <c r="E64" s="57">
        <f>G9</f>
        <v>1</v>
      </c>
      <c r="F64" s="57">
        <f>SUM(E64/(E69/100))</f>
        <v>12.5</v>
      </c>
      <c r="G64" s="57">
        <f>SUM(E64/C60)</f>
        <v>1</v>
      </c>
    </row>
    <row r="65" spans="1:16" x14ac:dyDescent="0.25">
      <c r="B65" s="79"/>
      <c r="C65" s="57">
        <v>5</v>
      </c>
      <c r="D65" s="57" t="s">
        <v>61</v>
      </c>
      <c r="E65" s="57">
        <f>H9</f>
        <v>1</v>
      </c>
      <c r="F65" s="57">
        <f>SUM(E65/(E69/100))</f>
        <v>12.5</v>
      </c>
      <c r="G65" s="57">
        <f>SUM(E65/C60)</f>
        <v>1</v>
      </c>
    </row>
    <row r="66" spans="1:16" x14ac:dyDescent="0.25">
      <c r="B66" s="81" t="s">
        <v>80</v>
      </c>
      <c r="C66" s="57">
        <v>6</v>
      </c>
      <c r="D66" s="57" t="s">
        <v>62</v>
      </c>
      <c r="E66" s="57">
        <f>I9</f>
        <v>1</v>
      </c>
      <c r="F66" s="57">
        <f>SUM(E66/(E69/100))</f>
        <v>12.5</v>
      </c>
      <c r="G66" s="57">
        <f>SUM(E66/C60)</f>
        <v>1</v>
      </c>
    </row>
    <row r="67" spans="1:16" x14ac:dyDescent="0.25">
      <c r="B67" s="81"/>
      <c r="C67" s="57">
        <v>7</v>
      </c>
      <c r="D67" s="57" t="s">
        <v>63</v>
      </c>
      <c r="E67" s="57">
        <f>J9</f>
        <v>1</v>
      </c>
      <c r="F67" s="57">
        <f>SUM(E67/(E69/100))</f>
        <v>12.5</v>
      </c>
      <c r="G67" s="57">
        <f>SUM(E67/C60)</f>
        <v>1</v>
      </c>
    </row>
    <row r="68" spans="1:16" x14ac:dyDescent="0.25">
      <c r="B68" s="58"/>
      <c r="C68" s="57">
        <v>8</v>
      </c>
      <c r="D68" s="57" t="s">
        <v>64</v>
      </c>
      <c r="E68" s="57">
        <f>K9</f>
        <v>1</v>
      </c>
      <c r="F68" s="57">
        <f>SUM(E68/(E69/100))</f>
        <v>12.5</v>
      </c>
      <c r="G68" s="57">
        <f>SUM(E68/C60)</f>
        <v>1</v>
      </c>
    </row>
    <row r="69" spans="1:16" x14ac:dyDescent="0.25">
      <c r="D69" s="57" t="s">
        <v>34</v>
      </c>
      <c r="E69" s="57">
        <f>SUM(E61:E68)</f>
        <v>8</v>
      </c>
      <c r="F69" s="57">
        <f>SUM(F61:F68)</f>
        <v>100</v>
      </c>
      <c r="G69" s="57">
        <f>SUM(E69/C60)</f>
        <v>8</v>
      </c>
    </row>
    <row r="70" spans="1:16" ht="26.25" x14ac:dyDescent="0.4">
      <c r="A70" s="59" t="s">
        <v>55</v>
      </c>
      <c r="B70" s="59"/>
      <c r="C70" s="59"/>
      <c r="D70" s="59"/>
      <c r="E70" s="59"/>
    </row>
    <row r="71" spans="1:16" ht="15.75" thickBot="1" x14ac:dyDescent="0.3"/>
    <row r="72" spans="1:16" ht="25.5" x14ac:dyDescent="0.25">
      <c r="C72" s="60" t="s">
        <v>56</v>
      </c>
      <c r="D72" s="60" t="s">
        <v>57</v>
      </c>
      <c r="E72" s="60" t="s">
        <v>58</v>
      </c>
      <c r="F72" s="60" t="s">
        <v>59</v>
      </c>
      <c r="G72" s="60" t="s">
        <v>60</v>
      </c>
      <c r="H72" s="60" t="s">
        <v>61</v>
      </c>
      <c r="I72" s="60" t="s">
        <v>62</v>
      </c>
      <c r="J72" s="60" t="s">
        <v>63</v>
      </c>
      <c r="K72" s="60" t="s">
        <v>64</v>
      </c>
      <c r="L72" s="61"/>
      <c r="M72" s="61" t="s">
        <v>65</v>
      </c>
      <c r="N72" s="61" t="s">
        <v>66</v>
      </c>
      <c r="O72" s="61" t="s">
        <v>67</v>
      </c>
      <c r="P72" s="92"/>
    </row>
    <row r="73" spans="1:16" x14ac:dyDescent="0.25">
      <c r="D73" s="62">
        <v>1</v>
      </c>
      <c r="E73" s="62">
        <v>2</v>
      </c>
      <c r="F73" s="62">
        <v>3</v>
      </c>
      <c r="G73" s="62">
        <v>4</v>
      </c>
      <c r="H73" s="62">
        <v>5</v>
      </c>
      <c r="I73" s="62">
        <v>6</v>
      </c>
      <c r="J73" s="62">
        <v>7</v>
      </c>
      <c r="K73" s="62">
        <v>8</v>
      </c>
      <c r="L73" s="63"/>
      <c r="M73" s="64" t="s">
        <v>68</v>
      </c>
      <c r="N73" s="64" t="s">
        <v>69</v>
      </c>
      <c r="O73" s="64" t="s">
        <v>70</v>
      </c>
      <c r="P73" s="93"/>
    </row>
    <row r="74" spans="1:16" x14ac:dyDescent="0.25">
      <c r="A74" s="65">
        <v>2009</v>
      </c>
      <c r="B74" s="66" t="s">
        <v>71</v>
      </c>
      <c r="C74" s="67">
        <v>156.85</v>
      </c>
      <c r="D74" s="68">
        <v>5.7204625</v>
      </c>
      <c r="E74" s="68">
        <v>538.55438400000003</v>
      </c>
      <c r="F74" s="68">
        <v>561.68090500000005</v>
      </c>
      <c r="G74" s="68">
        <v>0</v>
      </c>
      <c r="H74" s="68">
        <v>658.73624999999993</v>
      </c>
      <c r="I74" s="68">
        <v>99.073043999999996</v>
      </c>
      <c r="J74" s="68">
        <v>4.7782799999999996</v>
      </c>
      <c r="K74" s="68">
        <v>5.3594099999999996</v>
      </c>
      <c r="L74" s="69"/>
      <c r="M74" s="68">
        <f>SUM(D74:G74)</f>
        <v>1105.9557515000001</v>
      </c>
      <c r="N74" s="68">
        <f>SUM(H74:K74)</f>
        <v>767.94698399999993</v>
      </c>
      <c r="O74" s="68">
        <f>SUM(M74:N74)</f>
        <v>1873.9027355000001</v>
      </c>
      <c r="P74" s="95"/>
    </row>
    <row r="75" spans="1:16" x14ac:dyDescent="0.25">
      <c r="A75" s="65"/>
      <c r="B75" s="66"/>
      <c r="C75" s="70"/>
      <c r="D75" s="68"/>
      <c r="E75" s="68"/>
      <c r="F75" s="68"/>
      <c r="G75" s="68"/>
      <c r="H75" s="68"/>
      <c r="I75" s="68"/>
      <c r="J75" s="68"/>
      <c r="K75" s="68"/>
      <c r="L75" s="69"/>
      <c r="M75" s="68"/>
      <c r="N75" s="68"/>
      <c r="O75" s="68"/>
      <c r="P75" s="95"/>
    </row>
    <row r="76" spans="1:16" x14ac:dyDescent="0.25">
      <c r="A76" s="65" t="s">
        <v>72</v>
      </c>
      <c r="B76" s="66" t="s">
        <v>71</v>
      </c>
      <c r="C76" s="71">
        <v>158.5</v>
      </c>
      <c r="D76" s="72">
        <v>0.38323200000000002</v>
      </c>
      <c r="E76" s="72">
        <v>171.83962</v>
      </c>
      <c r="F76" s="68">
        <v>247.18267499999999</v>
      </c>
      <c r="G76" s="68">
        <v>0</v>
      </c>
      <c r="H76" s="68">
        <v>393.27053999999998</v>
      </c>
      <c r="I76" s="72">
        <v>97.6374</v>
      </c>
      <c r="J76" s="68">
        <v>0.50666</v>
      </c>
      <c r="K76" s="68">
        <v>3.0349200000000001</v>
      </c>
      <c r="L76" s="69"/>
      <c r="M76" s="68">
        <f>SUM(D76:G76)</f>
        <v>419.40552700000001</v>
      </c>
      <c r="N76" s="68">
        <f>SUM(H76:K76)</f>
        <v>494.44952000000001</v>
      </c>
      <c r="O76" s="68">
        <f>SUM(M76:N76)</f>
        <v>913.85504700000001</v>
      </c>
      <c r="P76" s="95"/>
    </row>
    <row r="77" spans="1:16" x14ac:dyDescent="0.25">
      <c r="A77" s="65">
        <v>2010</v>
      </c>
      <c r="B77" s="66" t="s">
        <v>71</v>
      </c>
      <c r="C77" s="71">
        <v>160.80000000000001</v>
      </c>
      <c r="D77" s="73">
        <v>5.9341080000000002</v>
      </c>
      <c r="E77" s="72">
        <v>189.47674900000001</v>
      </c>
      <c r="F77" s="68">
        <v>508.33580499999999</v>
      </c>
      <c r="G77" s="68">
        <v>0</v>
      </c>
      <c r="H77" s="72">
        <v>638.09192000000007</v>
      </c>
      <c r="I77" s="72">
        <v>141.75</v>
      </c>
      <c r="J77" s="68">
        <v>1.74048</v>
      </c>
      <c r="K77" s="68">
        <v>5.3970000000000002</v>
      </c>
      <c r="L77" s="69"/>
      <c r="M77" s="68">
        <f>SUM(D77:G77)</f>
        <v>703.74666200000001</v>
      </c>
      <c r="N77" s="68">
        <f>SUM(H77:K77)</f>
        <v>786.97940000000017</v>
      </c>
      <c r="O77" s="68">
        <f>SUM(M77:N77)</f>
        <v>1490.7260620000002</v>
      </c>
      <c r="P77" s="95"/>
    </row>
    <row r="78" spans="1:16" x14ac:dyDescent="0.25">
      <c r="A78" s="65"/>
      <c r="B78" s="66"/>
      <c r="C78" s="71"/>
      <c r="D78" s="73"/>
      <c r="E78" s="73"/>
      <c r="F78" s="68"/>
      <c r="G78" s="68"/>
      <c r="H78" s="73"/>
      <c r="I78" s="73"/>
      <c r="J78" s="68"/>
      <c r="K78" s="68"/>
      <c r="L78" s="69"/>
      <c r="M78" s="68"/>
      <c r="N78" s="68"/>
      <c r="O78" s="68"/>
      <c r="P78" s="95"/>
    </row>
    <row r="79" spans="1:16" x14ac:dyDescent="0.25">
      <c r="A79" s="65" t="s">
        <v>73</v>
      </c>
      <c r="B79" s="66" t="s">
        <v>71</v>
      </c>
      <c r="C79" s="71">
        <v>157.6</v>
      </c>
      <c r="D79" s="73">
        <v>4.4366079999999997</v>
      </c>
      <c r="E79" s="72">
        <v>147.73316399999999</v>
      </c>
      <c r="F79" s="68">
        <v>247.122005</v>
      </c>
      <c r="G79" s="68">
        <v>0</v>
      </c>
      <c r="H79" s="72">
        <v>95.030024999999995</v>
      </c>
      <c r="I79" s="72">
        <v>8.24</v>
      </c>
      <c r="J79" s="68">
        <v>2.4567000000000001</v>
      </c>
      <c r="K79" s="68">
        <v>2.2762319999999998</v>
      </c>
      <c r="L79" s="69"/>
      <c r="M79" s="68">
        <f>SUM(D79:G79)</f>
        <v>399.29177700000002</v>
      </c>
      <c r="N79" s="68">
        <f>SUM(H79:K79)</f>
        <v>108.00295699999998</v>
      </c>
      <c r="O79" s="68">
        <f>SUM(M79:N79)</f>
        <v>507.29473400000001</v>
      </c>
      <c r="P79" s="95"/>
    </row>
    <row r="80" spans="1:16" x14ac:dyDescent="0.25">
      <c r="A80" s="65">
        <v>2011</v>
      </c>
      <c r="B80" s="66" t="s">
        <v>71</v>
      </c>
      <c r="C80" s="71">
        <v>155.35</v>
      </c>
      <c r="D80" s="74">
        <v>0</v>
      </c>
      <c r="E80" s="68">
        <v>290.09265699999997</v>
      </c>
      <c r="F80" s="68">
        <v>506.03456999999997</v>
      </c>
      <c r="G80" s="68">
        <v>0</v>
      </c>
      <c r="H80" s="68">
        <v>176.301455</v>
      </c>
      <c r="I80" s="68">
        <v>14.44</v>
      </c>
      <c r="J80" s="68">
        <v>2.4567000000000001</v>
      </c>
      <c r="K80" s="68">
        <v>3.1090499999999999</v>
      </c>
      <c r="L80" s="75"/>
      <c r="M80" s="68">
        <f>SUM(D80:G80)</f>
        <v>796.12722699999995</v>
      </c>
      <c r="N80" s="68">
        <f>SUM(H80:K80)</f>
        <v>196.30720500000001</v>
      </c>
      <c r="O80" s="68">
        <f>SUM(M80:N80)</f>
        <v>992.43443200000002</v>
      </c>
      <c r="P80" s="95"/>
    </row>
    <row r="81" spans="2:16" x14ac:dyDescent="0.25">
      <c r="P81" s="10"/>
    </row>
    <row r="82" spans="2:16" x14ac:dyDescent="0.25">
      <c r="B82" s="76" t="s">
        <v>74</v>
      </c>
    </row>
    <row r="83" spans="2:16" x14ac:dyDescent="0.25">
      <c r="B83" s="77" t="s">
        <v>56</v>
      </c>
      <c r="C83" s="77">
        <f>C74</f>
        <v>156.85</v>
      </c>
      <c r="D83" s="57" t="s">
        <v>75</v>
      </c>
      <c r="E83" s="57" t="s">
        <v>89</v>
      </c>
      <c r="F83" s="78" t="s">
        <v>77</v>
      </c>
      <c r="G83" s="70" t="s">
        <v>78</v>
      </c>
    </row>
    <row r="84" spans="2:16" x14ac:dyDescent="0.25">
      <c r="B84" s="79"/>
      <c r="C84" s="57">
        <v>1</v>
      </c>
      <c r="D84" s="57" t="str">
        <f>D72</f>
        <v>Brandstofverbruik kantoren</v>
      </c>
      <c r="E84" s="57">
        <v>5.7</v>
      </c>
      <c r="F84" s="57">
        <f>SUM(E84/(E92/100))</f>
        <v>0.3041135357200021</v>
      </c>
      <c r="G84" s="57">
        <f>SUM(E84/C83)</f>
        <v>3.6340452661778773E-2</v>
      </c>
    </row>
    <row r="85" spans="2:16" x14ac:dyDescent="0.25">
      <c r="B85" s="81" t="s">
        <v>79</v>
      </c>
      <c r="C85" s="57">
        <v>2</v>
      </c>
      <c r="D85" s="57" t="str">
        <f>E72</f>
        <v>Brandstofverbruik materieel</v>
      </c>
      <c r="E85" s="57">
        <v>538.9</v>
      </c>
      <c r="F85" s="57">
        <f>SUM(E85/(E92/100))</f>
        <v>28.752067438510373</v>
      </c>
      <c r="G85" s="57">
        <f>SUM(E85/C83)</f>
        <v>3.4357666560408031</v>
      </c>
    </row>
    <row r="86" spans="2:16" x14ac:dyDescent="0.25">
      <c r="B86" s="81"/>
      <c r="C86" s="57">
        <v>3</v>
      </c>
      <c r="D86" s="57" t="str">
        <f>F72</f>
        <v>Leaseauto's</v>
      </c>
      <c r="E86" s="57">
        <v>561.70000000000005</v>
      </c>
      <c r="F86" s="57">
        <f>SUM(E86/(E92/100))</f>
        <v>29.968521581390384</v>
      </c>
      <c r="G86" s="57">
        <f>SUM(E86/C83)</f>
        <v>3.5811284666879186</v>
      </c>
    </row>
    <row r="87" spans="2:16" x14ac:dyDescent="0.25">
      <c r="B87" s="58"/>
      <c r="C87" s="57">
        <v>4</v>
      </c>
      <c r="D87" s="57" t="str">
        <f>G72</f>
        <v>Airco vestigingen</v>
      </c>
      <c r="E87" s="57">
        <v>0</v>
      </c>
      <c r="F87" s="57">
        <f>SUM(E87/(E92/100))</f>
        <v>0</v>
      </c>
      <c r="G87" s="57">
        <f>SUM(E87/C83)</f>
        <v>0</v>
      </c>
    </row>
    <row r="88" spans="2:16" x14ac:dyDescent="0.25">
      <c r="B88" s="79"/>
      <c r="C88" s="57">
        <v>5</v>
      </c>
      <c r="D88" s="57" t="str">
        <f>H72</f>
        <v>Elektriciteit</v>
      </c>
      <c r="E88" s="57">
        <v>658.7</v>
      </c>
      <c r="F88" s="57">
        <f>SUM(E88/(E92/100))</f>
        <v>35.143787013818489</v>
      </c>
      <c r="G88" s="57">
        <f>SUM(E88/C83)</f>
        <v>4.1995537137392418</v>
      </c>
    </row>
    <row r="89" spans="2:16" x14ac:dyDescent="0.25">
      <c r="B89" s="81" t="s">
        <v>80</v>
      </c>
      <c r="C89" s="57">
        <v>6</v>
      </c>
      <c r="D89" s="57" t="str">
        <f>I72</f>
        <v>Stadswarmte</v>
      </c>
      <c r="E89" s="57">
        <v>99.1</v>
      </c>
      <c r="F89" s="57">
        <f>SUM(E89/(E92/100))</f>
        <v>5.2873072613775802</v>
      </c>
      <c r="G89" s="57">
        <f>SUM(E89/C83)</f>
        <v>0.63181383487408349</v>
      </c>
    </row>
    <row r="90" spans="2:16" x14ac:dyDescent="0.25">
      <c r="B90" s="81"/>
      <c r="C90" s="57">
        <v>7</v>
      </c>
      <c r="D90" s="57" t="str">
        <f>J72</f>
        <v>Vliegreizen</v>
      </c>
      <c r="E90" s="57">
        <v>4.8</v>
      </c>
      <c r="F90" s="57">
        <f>SUM(E90/(E92/100))</f>
        <v>0.25609560902737016</v>
      </c>
      <c r="G90" s="57">
        <f>SUM(E90/C83)</f>
        <v>3.0602486452024225E-2</v>
      </c>
    </row>
    <row r="91" spans="2:16" x14ac:dyDescent="0.25">
      <c r="B91" s="58"/>
      <c r="C91" s="57">
        <v>8</v>
      </c>
      <c r="D91" s="57" t="str">
        <f>K72</f>
        <v>Zakelijk vervoer privéauto's</v>
      </c>
      <c r="E91" s="57">
        <v>5.4</v>
      </c>
      <c r="F91" s="57">
        <f>SUM(E91/(E92/100))</f>
        <v>0.28810756015579148</v>
      </c>
      <c r="G91" s="57">
        <f>SUM(E91/C83)</f>
        <v>3.4427797258527258E-2</v>
      </c>
    </row>
    <row r="92" spans="2:16" x14ac:dyDescent="0.25">
      <c r="D92" s="57" t="s">
        <v>34</v>
      </c>
      <c r="E92" s="80">
        <f>SUM(E84:E91)</f>
        <v>1874.3000000000002</v>
      </c>
      <c r="F92" s="57">
        <f>SUM(F84:F91)</f>
        <v>100</v>
      </c>
      <c r="G92" s="57">
        <f>SUM(E92/C83)</f>
        <v>11.949633407714378</v>
      </c>
    </row>
    <row r="93" spans="2:16" x14ac:dyDescent="0.25">
      <c r="B93" s="82">
        <v>2010</v>
      </c>
    </row>
    <row r="94" spans="2:16" x14ac:dyDescent="0.25">
      <c r="B94" s="83" t="s">
        <v>56</v>
      </c>
      <c r="C94" s="83">
        <f>C77</f>
        <v>160.80000000000001</v>
      </c>
      <c r="D94" s="57" t="s">
        <v>75</v>
      </c>
      <c r="E94" s="57" t="s">
        <v>76</v>
      </c>
      <c r="F94" s="78" t="s">
        <v>77</v>
      </c>
      <c r="G94" s="70" t="s">
        <v>78</v>
      </c>
    </row>
    <row r="95" spans="2:16" x14ac:dyDescent="0.25">
      <c r="B95" s="79"/>
      <c r="C95" s="57">
        <v>1</v>
      </c>
      <c r="D95" s="57" t="str">
        <f t="shared" ref="D95:D102" si="1">D84</f>
        <v>Brandstofverbruik kantoren</v>
      </c>
      <c r="E95" s="57">
        <v>5.9</v>
      </c>
      <c r="F95" s="57">
        <f>SUM(E95/(E103/100))</f>
        <v>0.39578721406050843</v>
      </c>
      <c r="G95" s="57">
        <f>SUM(E95/C94)</f>
        <v>3.6691542288557213E-2</v>
      </c>
    </row>
    <row r="96" spans="2:16" x14ac:dyDescent="0.25">
      <c r="B96" s="81" t="s">
        <v>79</v>
      </c>
      <c r="C96" s="57">
        <v>2</v>
      </c>
      <c r="D96" s="57" t="str">
        <f t="shared" si="1"/>
        <v>Brandstofverbruik materieel</v>
      </c>
      <c r="E96" s="57">
        <v>189.5</v>
      </c>
      <c r="F96" s="57">
        <f>SUM(E96/(E103/100))</f>
        <v>12.712148654994294</v>
      </c>
      <c r="G96" s="57">
        <f>SUM(E96/C94)</f>
        <v>1.1784825870646765</v>
      </c>
    </row>
    <row r="97" spans="2:7" x14ac:dyDescent="0.25">
      <c r="B97" s="81"/>
      <c r="C97" s="57">
        <v>3</v>
      </c>
      <c r="D97" s="57" t="str">
        <f t="shared" si="1"/>
        <v>Leaseauto's</v>
      </c>
      <c r="E97" s="57">
        <v>508.3</v>
      </c>
      <c r="F97" s="57">
        <f>SUM(E97/(E103/100))</f>
        <v>34.098074729992611</v>
      </c>
      <c r="G97" s="57">
        <f>SUM(E97/C94)</f>
        <v>3.1610696517412933</v>
      </c>
    </row>
    <row r="98" spans="2:7" x14ac:dyDescent="0.25">
      <c r="B98" s="58"/>
      <c r="C98" s="57">
        <v>4</v>
      </c>
      <c r="D98" s="57" t="str">
        <f t="shared" si="1"/>
        <v>Airco vestigingen</v>
      </c>
      <c r="E98" s="57">
        <v>0</v>
      </c>
      <c r="F98" s="57">
        <f>SUM(E98/(E103/100))</f>
        <v>0</v>
      </c>
      <c r="G98" s="57">
        <f>SUM(E98/C94)</f>
        <v>0</v>
      </c>
    </row>
    <row r="99" spans="2:7" x14ac:dyDescent="0.25">
      <c r="B99" s="79"/>
      <c r="C99" s="57">
        <v>5</v>
      </c>
      <c r="D99" s="57" t="str">
        <f t="shared" si="1"/>
        <v>Elektriciteit</v>
      </c>
      <c r="E99" s="57">
        <v>638.1</v>
      </c>
      <c r="F99" s="57">
        <f>SUM(E99/(E103/100))</f>
        <v>42.805393439323801</v>
      </c>
      <c r="G99" s="57">
        <f>SUM(E99/C94)</f>
        <v>3.9682835820895521</v>
      </c>
    </row>
    <row r="100" spans="2:7" x14ac:dyDescent="0.25">
      <c r="B100" s="81" t="s">
        <v>80</v>
      </c>
      <c r="C100" s="57">
        <v>6</v>
      </c>
      <c r="D100" s="57" t="str">
        <f t="shared" si="1"/>
        <v>Stadswarmte</v>
      </c>
      <c r="E100" s="57">
        <v>141.80000000000001</v>
      </c>
      <c r="F100" s="57">
        <f>SUM(E100/(E103/100))</f>
        <v>9.5123096531830669</v>
      </c>
      <c r="G100" s="57">
        <f>SUM(E100/C94)</f>
        <v>0.88184079601990051</v>
      </c>
    </row>
    <row r="101" spans="2:7" x14ac:dyDescent="0.25">
      <c r="B101" s="81"/>
      <c r="C101" s="57">
        <v>7</v>
      </c>
      <c r="D101" s="57" t="str">
        <f t="shared" si="1"/>
        <v>Vliegreizen</v>
      </c>
      <c r="E101" s="57">
        <v>1.7</v>
      </c>
      <c r="F101" s="57">
        <f>SUM(E101/(E103/100))</f>
        <v>0.11404038371234987</v>
      </c>
      <c r="G101" s="57">
        <f>SUM(E101/C94)</f>
        <v>1.0572139303482586E-2</v>
      </c>
    </row>
    <row r="102" spans="2:7" x14ac:dyDescent="0.25">
      <c r="B102" s="58"/>
      <c r="C102" s="57">
        <v>8</v>
      </c>
      <c r="D102" s="57" t="str">
        <f t="shared" si="1"/>
        <v>Zakelijk vervoer privéauto's</v>
      </c>
      <c r="E102" s="57">
        <v>5.4</v>
      </c>
      <c r="F102" s="57">
        <f>SUM(E102/(E103/100))</f>
        <v>0.36224592473334671</v>
      </c>
      <c r="G102" s="57">
        <f>SUM(E102/C94)</f>
        <v>3.3582089552238806E-2</v>
      </c>
    </row>
    <row r="103" spans="2:7" x14ac:dyDescent="0.25">
      <c r="D103" s="57" t="s">
        <v>34</v>
      </c>
      <c r="E103" s="57">
        <f>SUM(E95:E102)</f>
        <v>1490.7000000000003</v>
      </c>
      <c r="F103" s="57">
        <f>SUM(F95:F102)</f>
        <v>99.999999999999972</v>
      </c>
      <c r="G103" s="57">
        <f>SUM(E103/C94)</f>
        <v>9.2705223880597032</v>
      </c>
    </row>
    <row r="104" spans="2:7" x14ac:dyDescent="0.25">
      <c r="B104" s="76">
        <v>2011</v>
      </c>
    </row>
    <row r="105" spans="2:7" x14ac:dyDescent="0.25">
      <c r="B105" s="77" t="s">
        <v>56</v>
      </c>
      <c r="C105" s="77">
        <f>C80</f>
        <v>155.35</v>
      </c>
      <c r="D105" s="57" t="s">
        <v>75</v>
      </c>
      <c r="E105" s="57" t="s">
        <v>76</v>
      </c>
      <c r="F105" s="78" t="s">
        <v>77</v>
      </c>
      <c r="G105" s="70" t="s">
        <v>78</v>
      </c>
    </row>
    <row r="106" spans="2:7" x14ac:dyDescent="0.25">
      <c r="B106" s="79"/>
      <c r="C106" s="57">
        <v>1</v>
      </c>
      <c r="D106" s="57" t="str">
        <f t="shared" ref="D106:D113" si="2">D95</f>
        <v>Brandstofverbruik kantoren</v>
      </c>
      <c r="E106" s="57">
        <v>0</v>
      </c>
      <c r="F106" s="57">
        <f>SUM(E106/(E114/100))</f>
        <v>0</v>
      </c>
      <c r="G106" s="57">
        <f>SUM(E106/C105)</f>
        <v>0</v>
      </c>
    </row>
    <row r="107" spans="2:7" x14ac:dyDescent="0.25">
      <c r="B107" s="81" t="s">
        <v>79</v>
      </c>
      <c r="C107" s="57">
        <v>2</v>
      </c>
      <c r="D107" s="57" t="str">
        <f t="shared" si="2"/>
        <v>Brandstofverbruik materieel</v>
      </c>
      <c r="E107" s="57">
        <v>290.10000000000002</v>
      </c>
      <c r="F107" s="57">
        <f>SUM(E107/(E114/100))</f>
        <v>29.232164449818619</v>
      </c>
      <c r="G107" s="57">
        <f>SUM(E107/C105)</f>
        <v>1.8673962021242358</v>
      </c>
    </row>
    <row r="108" spans="2:7" x14ac:dyDescent="0.25">
      <c r="B108" s="81"/>
      <c r="C108" s="57">
        <v>3</v>
      </c>
      <c r="D108" s="57" t="str">
        <f t="shared" si="2"/>
        <v>Leaseauto's</v>
      </c>
      <c r="E108" s="57">
        <v>506</v>
      </c>
      <c r="F108" s="57">
        <f>SUM(E108/(E114/100))</f>
        <v>50.987505038291005</v>
      </c>
      <c r="G108" s="57">
        <f>SUM(E108/C105)</f>
        <v>3.2571612487930479</v>
      </c>
    </row>
    <row r="109" spans="2:7" x14ac:dyDescent="0.25">
      <c r="B109" s="58"/>
      <c r="C109" s="57">
        <v>4</v>
      </c>
      <c r="D109" s="57" t="str">
        <f t="shared" si="2"/>
        <v>Airco vestigingen</v>
      </c>
      <c r="E109" s="57">
        <v>0</v>
      </c>
      <c r="F109" s="57">
        <f>SUM(E109/(E114/100))</f>
        <v>0</v>
      </c>
      <c r="G109" s="57">
        <f>SUM(E109/C105)</f>
        <v>0</v>
      </c>
    </row>
    <row r="110" spans="2:7" x14ac:dyDescent="0.25">
      <c r="B110" s="79"/>
      <c r="C110" s="57">
        <v>5</v>
      </c>
      <c r="D110" s="57" t="str">
        <f t="shared" si="2"/>
        <v>Elektriciteit</v>
      </c>
      <c r="E110" s="57">
        <v>176.3</v>
      </c>
      <c r="F110" s="57">
        <f>SUM(E110/(E114/100))</f>
        <v>17.765014107214832</v>
      </c>
      <c r="G110" s="57">
        <f>SUM(E110/C105)</f>
        <v>1.1348567750241392</v>
      </c>
    </row>
    <row r="111" spans="2:7" x14ac:dyDescent="0.25">
      <c r="B111" s="81" t="s">
        <v>80</v>
      </c>
      <c r="C111" s="57">
        <v>6</v>
      </c>
      <c r="D111" s="57" t="str">
        <f t="shared" si="2"/>
        <v>Stadswarmte</v>
      </c>
      <c r="E111" s="57">
        <v>14.4</v>
      </c>
      <c r="F111" s="57">
        <f>SUM(E111/(E114/100))</f>
        <v>1.4510278113663844</v>
      </c>
      <c r="G111" s="57">
        <f>SUM(E111/C105)</f>
        <v>9.2693916961699388E-2</v>
      </c>
    </row>
    <row r="112" spans="2:7" x14ac:dyDescent="0.25">
      <c r="B112" s="81"/>
      <c r="C112" s="57">
        <v>7</v>
      </c>
      <c r="D112" s="57" t="str">
        <f t="shared" si="2"/>
        <v>Vliegreizen</v>
      </c>
      <c r="E112" s="57">
        <v>2.5</v>
      </c>
      <c r="F112" s="57">
        <f>SUM(E112/(E114/100))</f>
        <v>0.25191455058444173</v>
      </c>
      <c r="G112" s="57">
        <f>SUM(E112/C105)</f>
        <v>1.6092693916961699E-2</v>
      </c>
    </row>
    <row r="113" spans="2:7" x14ac:dyDescent="0.25">
      <c r="B113" s="58"/>
      <c r="C113" s="57">
        <v>8</v>
      </c>
      <c r="D113" s="57" t="str">
        <f t="shared" si="2"/>
        <v>Zakelijk vervoer privéauto's</v>
      </c>
      <c r="E113" s="57">
        <v>3.1</v>
      </c>
      <c r="F113" s="57">
        <f>SUM(E113/(E114/100))</f>
        <v>0.31237404272470776</v>
      </c>
      <c r="G113" s="57">
        <f>SUM(E113/C105)</f>
        <v>1.995494045703251E-2</v>
      </c>
    </row>
    <row r="114" spans="2:7" x14ac:dyDescent="0.25">
      <c r="D114" s="57" t="s">
        <v>34</v>
      </c>
      <c r="E114" s="57">
        <f>SUM(E106:E113)</f>
        <v>992.40000000000009</v>
      </c>
      <c r="F114" s="57">
        <f>SUM(F106:F113)</f>
        <v>99.999999999999986</v>
      </c>
      <c r="G114" s="57">
        <f>SUM(E114/C105)</f>
        <v>6.3881557772771167</v>
      </c>
    </row>
    <row r="117" spans="2:7" x14ac:dyDescent="0.25">
      <c r="B117" s="85" t="s">
        <v>81</v>
      </c>
      <c r="C117" s="57"/>
      <c r="D117" s="57"/>
      <c r="E117" s="57" t="s">
        <v>76</v>
      </c>
      <c r="F117" s="78" t="s">
        <v>77</v>
      </c>
      <c r="G117" s="70" t="s">
        <v>78</v>
      </c>
    </row>
    <row r="118" spans="2:7" x14ac:dyDescent="0.25">
      <c r="B118" s="77"/>
      <c r="C118" s="57"/>
      <c r="D118" s="84" t="s">
        <v>75</v>
      </c>
      <c r="E118" s="57"/>
      <c r="F118" s="57"/>
      <c r="G118" s="57"/>
    </row>
    <row r="119" spans="2:7" x14ac:dyDescent="0.25">
      <c r="B119" s="79"/>
      <c r="C119" s="57">
        <v>1</v>
      </c>
      <c r="D119" s="84" t="s">
        <v>57</v>
      </c>
      <c r="E119" s="57"/>
      <c r="F119" s="57"/>
      <c r="G119" s="57"/>
    </row>
    <row r="120" spans="2:7" x14ac:dyDescent="0.25">
      <c r="B120" s="81" t="s">
        <v>79</v>
      </c>
      <c r="C120" s="57">
        <v>2</v>
      </c>
      <c r="D120" s="86" t="s">
        <v>58</v>
      </c>
      <c r="E120" s="57"/>
      <c r="F120" s="57"/>
      <c r="G120" s="57"/>
    </row>
    <row r="121" spans="2:7" x14ac:dyDescent="0.25">
      <c r="B121" s="81"/>
      <c r="C121" s="57">
        <v>3</v>
      </c>
      <c r="D121" s="84" t="s">
        <v>59</v>
      </c>
      <c r="E121" s="57"/>
      <c r="F121" s="57"/>
      <c r="G121" s="57"/>
    </row>
    <row r="122" spans="2:7" x14ac:dyDescent="0.25">
      <c r="B122" s="58"/>
      <c r="C122" s="57">
        <v>4</v>
      </c>
      <c r="D122" s="84" t="s">
        <v>60</v>
      </c>
      <c r="E122" s="57"/>
      <c r="F122" s="57"/>
      <c r="G122" s="57"/>
    </row>
    <row r="123" spans="2:7" x14ac:dyDescent="0.25">
      <c r="B123" s="79"/>
      <c r="C123" s="57">
        <v>5</v>
      </c>
      <c r="D123" s="84" t="s">
        <v>61</v>
      </c>
      <c r="E123" s="57"/>
      <c r="F123" s="57"/>
      <c r="G123" s="57"/>
    </row>
    <row r="124" spans="2:7" x14ac:dyDescent="0.25">
      <c r="B124" s="81" t="s">
        <v>80</v>
      </c>
      <c r="C124" s="57">
        <v>6</v>
      </c>
      <c r="D124" s="84" t="s">
        <v>62</v>
      </c>
      <c r="E124" s="57"/>
      <c r="F124" s="57"/>
      <c r="G124" s="57"/>
    </row>
    <row r="125" spans="2:7" x14ac:dyDescent="0.25">
      <c r="B125" s="81"/>
      <c r="C125" s="57">
        <v>7</v>
      </c>
      <c r="D125" s="84" t="s">
        <v>63</v>
      </c>
      <c r="E125" s="57"/>
      <c r="F125" s="57"/>
      <c r="G125" s="57"/>
    </row>
    <row r="126" spans="2:7" x14ac:dyDescent="0.25">
      <c r="B126" s="58"/>
      <c r="C126" s="57">
        <v>8</v>
      </c>
      <c r="D126" s="87" t="s">
        <v>64</v>
      </c>
      <c r="E126" s="57"/>
      <c r="F126" s="57"/>
      <c r="G126" s="57"/>
    </row>
    <row r="127" spans="2:7" x14ac:dyDescent="0.25">
      <c r="D127" s="88" t="s">
        <v>34</v>
      </c>
      <c r="E127" s="57"/>
      <c r="F127" s="57"/>
      <c r="G127" s="57"/>
    </row>
    <row r="128" spans="2:7" x14ac:dyDescent="0.25">
      <c r="D128" s="89" t="s">
        <v>56</v>
      </c>
      <c r="E128" s="57"/>
      <c r="F128" s="57"/>
      <c r="G128" s="57"/>
    </row>
    <row r="129" spans="4:7" x14ac:dyDescent="0.25">
      <c r="D129" s="88" t="s">
        <v>82</v>
      </c>
      <c r="E129" s="57"/>
      <c r="F129" s="57"/>
      <c r="G129" s="57"/>
    </row>
    <row r="130" spans="4:7" x14ac:dyDescent="0.25">
      <c r="D130" s="86" t="s">
        <v>83</v>
      </c>
      <c r="E130" s="57"/>
      <c r="F130" s="57"/>
      <c r="G130" s="57"/>
    </row>
    <row r="131" spans="4:7" x14ac:dyDescent="0.25">
      <c r="D131" s="86" t="s">
        <v>84</v>
      </c>
      <c r="E131" s="57"/>
      <c r="F131" s="57"/>
      <c r="G131" s="57"/>
    </row>
  </sheetData>
  <mergeCells count="1">
    <mergeCell ref="A1:C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11"/>
  <sheetViews>
    <sheetView windowProtection="1" workbookViewId="0">
      <selection activeCell="B12" sqref="B12:B13"/>
    </sheetView>
  </sheetViews>
  <sheetFormatPr defaultRowHeight="15" x14ac:dyDescent="0.25"/>
  <cols>
    <col min="1" max="1" width="18.42578125" customWidth="1"/>
    <col min="2" max="2" width="21.85546875" customWidth="1"/>
  </cols>
  <sheetData>
    <row r="1" spans="1:3" x14ac:dyDescent="0.25">
      <c r="A1" s="199" t="s">
        <v>128</v>
      </c>
      <c r="B1" s="199"/>
      <c r="C1" s="199"/>
    </row>
    <row r="2" spans="1:3" ht="15.75" thickBot="1" x14ac:dyDescent="0.3"/>
    <row r="3" spans="1:3" ht="15.75" thickBot="1" x14ac:dyDescent="0.3">
      <c r="A3" s="118" t="s">
        <v>129</v>
      </c>
      <c r="B3" s="122" t="s">
        <v>130</v>
      </c>
    </row>
    <row r="4" spans="1:3" x14ac:dyDescent="0.25">
      <c r="A4" s="121" t="s">
        <v>135</v>
      </c>
      <c r="B4" s="123">
        <v>1</v>
      </c>
    </row>
    <row r="5" spans="1:3" x14ac:dyDescent="0.25">
      <c r="A5" s="119" t="s">
        <v>131</v>
      </c>
      <c r="B5" s="124">
        <v>1</v>
      </c>
    </row>
    <row r="6" spans="1:3" x14ac:dyDescent="0.25">
      <c r="A6" s="119" t="s">
        <v>132</v>
      </c>
      <c r="B6" s="124">
        <v>1</v>
      </c>
    </row>
    <row r="7" spans="1:3" x14ac:dyDescent="0.25">
      <c r="A7" s="119" t="s">
        <v>133</v>
      </c>
      <c r="B7" s="124">
        <v>1</v>
      </c>
    </row>
    <row r="8" spans="1:3" x14ac:dyDescent="0.25">
      <c r="A8" s="119" t="s">
        <v>112</v>
      </c>
      <c r="B8" s="124">
        <v>1</v>
      </c>
    </row>
    <row r="9" spans="1:3" x14ac:dyDescent="0.25">
      <c r="A9" s="119" t="s">
        <v>112</v>
      </c>
      <c r="B9" s="124">
        <v>1</v>
      </c>
    </row>
    <row r="10" spans="1:3" ht="15.75" thickBot="1" x14ac:dyDescent="0.3">
      <c r="A10" s="120" t="s">
        <v>112</v>
      </c>
      <c r="B10" s="125">
        <v>1</v>
      </c>
    </row>
    <row r="11" spans="1:3" ht="15.75" thickBot="1" x14ac:dyDescent="0.3">
      <c r="A11" s="118" t="s">
        <v>34</v>
      </c>
      <c r="B11" s="122">
        <f>SUM(B4:B10)</f>
        <v>7</v>
      </c>
    </row>
  </sheetData>
  <mergeCells count="1">
    <mergeCell ref="A1:C1"/>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30:E40"/>
  <sheetViews>
    <sheetView windowProtection="1" workbookViewId="0"/>
  </sheetViews>
  <sheetFormatPr defaultRowHeight="15" x14ac:dyDescent="0.25"/>
  <cols>
    <col min="1" max="1" width="16.7109375" customWidth="1"/>
    <col min="2" max="2" width="12.42578125" customWidth="1"/>
    <col min="3" max="3" width="16.28515625" customWidth="1"/>
    <col min="4" max="4" width="20.5703125" customWidth="1"/>
    <col min="5" max="5" width="26.28515625" customWidth="1"/>
  </cols>
  <sheetData>
    <row r="30" spans="1:5" ht="15.75" thickBot="1" x14ac:dyDescent="0.3"/>
    <row r="31" spans="1:5" ht="15.75" thickBot="1" x14ac:dyDescent="0.3">
      <c r="A31" s="145" t="s">
        <v>96</v>
      </c>
      <c r="B31" s="146"/>
      <c r="C31" s="146"/>
      <c r="D31" s="147"/>
    </row>
    <row r="32" spans="1:5" ht="15.75" thickBot="1" x14ac:dyDescent="0.3">
      <c r="A32" s="126" t="s">
        <v>94</v>
      </c>
      <c r="B32" s="127" t="s">
        <v>97</v>
      </c>
      <c r="C32" s="127" t="s">
        <v>98</v>
      </c>
      <c r="D32" s="128" t="s">
        <v>99</v>
      </c>
      <c r="E32" s="49" t="s">
        <v>108</v>
      </c>
    </row>
    <row r="33" spans="1:5" x14ac:dyDescent="0.25">
      <c r="A33" s="129" t="s">
        <v>100</v>
      </c>
      <c r="B33" s="130">
        <v>1000</v>
      </c>
      <c r="C33" s="130">
        <v>380</v>
      </c>
      <c r="D33" s="131">
        <v>186</v>
      </c>
      <c r="E33" s="105">
        <v>0.186</v>
      </c>
    </row>
    <row r="34" spans="1:5" x14ac:dyDescent="0.25">
      <c r="A34" s="132" t="s">
        <v>101</v>
      </c>
      <c r="B34" s="133">
        <v>1000</v>
      </c>
      <c r="C34" s="133">
        <v>1000</v>
      </c>
      <c r="D34" s="134">
        <v>678</v>
      </c>
      <c r="E34" s="135">
        <v>0.67800000000000005</v>
      </c>
    </row>
    <row r="35" spans="1:5" x14ac:dyDescent="0.25">
      <c r="A35" s="132" t="s">
        <v>102</v>
      </c>
      <c r="B35" s="133">
        <v>1000</v>
      </c>
      <c r="C35" s="133">
        <v>800</v>
      </c>
      <c r="D35" s="134">
        <v>117</v>
      </c>
      <c r="E35" s="135">
        <v>0.11700000000000001</v>
      </c>
    </row>
    <row r="36" spans="1:5" x14ac:dyDescent="0.25">
      <c r="A36" s="132" t="s">
        <v>103</v>
      </c>
      <c r="B36" s="133">
        <v>1000</v>
      </c>
      <c r="C36" s="133">
        <v>1000</v>
      </c>
      <c r="D36" s="134">
        <v>104</v>
      </c>
      <c r="E36" s="135">
        <v>0.104</v>
      </c>
    </row>
    <row r="37" spans="1:5" ht="15.75" thickBot="1" x14ac:dyDescent="0.3">
      <c r="A37" s="136" t="s">
        <v>104</v>
      </c>
      <c r="B37" s="137">
        <v>1000</v>
      </c>
      <c r="C37" s="137">
        <v>1000</v>
      </c>
      <c r="D37" s="138">
        <v>2595</v>
      </c>
      <c r="E37" s="139">
        <v>2.5952999999999999</v>
      </c>
    </row>
    <row r="40" spans="1:5" x14ac:dyDescent="0.25">
      <c r="A40" s="107"/>
    </row>
  </sheetData>
  <mergeCells count="1">
    <mergeCell ref="A31:D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P9:U31"/>
  <sheetViews>
    <sheetView windowProtection="1" showGridLines="0" view="pageLayout" topLeftCell="A7" zoomScale="80" zoomScaleNormal="100" zoomScalePageLayoutView="80" workbookViewId="0"/>
  </sheetViews>
  <sheetFormatPr defaultRowHeight="15" x14ac:dyDescent="0.25"/>
  <sheetData>
    <row r="9" spans="16:21" ht="15.75" thickBot="1" x14ac:dyDescent="0.3"/>
    <row r="10" spans="16:21" ht="15.75" thickBot="1" x14ac:dyDescent="0.3">
      <c r="P10" s="145" t="s">
        <v>94</v>
      </c>
      <c r="Q10" s="146"/>
      <c r="R10" s="146"/>
      <c r="S10" s="145" t="s">
        <v>95</v>
      </c>
      <c r="T10" s="147"/>
      <c r="U10" s="106" t="s">
        <v>77</v>
      </c>
    </row>
    <row r="11" spans="16:21" ht="15.75" thickBot="1" x14ac:dyDescent="0.3">
      <c r="P11" s="148" t="s">
        <v>9</v>
      </c>
      <c r="Q11" s="149"/>
      <c r="R11" s="149"/>
      <c r="S11" s="150">
        <f>'Afval data'!$B$29</f>
        <v>22</v>
      </c>
      <c r="T11" s="151"/>
      <c r="U11" s="105">
        <f>SUM(S11/(S17/100))</f>
        <v>16.666666666666664</v>
      </c>
    </row>
    <row r="12" spans="16:21" ht="15.75" thickBot="1" x14ac:dyDescent="0.3">
      <c r="P12" s="152" t="s">
        <v>54</v>
      </c>
      <c r="Q12" s="153"/>
      <c r="R12" s="153"/>
      <c r="S12" s="150">
        <f>'Afval data'!$B$30</f>
        <v>22</v>
      </c>
      <c r="T12" s="151"/>
      <c r="U12" s="105">
        <f>SUM(S12/(S17/100))</f>
        <v>16.666666666666664</v>
      </c>
    </row>
    <row r="13" spans="16:21" ht="15.75" thickBot="1" x14ac:dyDescent="0.3">
      <c r="P13" s="152" t="s">
        <v>11</v>
      </c>
      <c r="Q13" s="153"/>
      <c r="R13" s="153"/>
      <c r="S13" s="150">
        <f>'Afval data'!$B$31</f>
        <v>22</v>
      </c>
      <c r="T13" s="151"/>
      <c r="U13" s="105">
        <f>SUM(S13/(S17/100))</f>
        <v>16.666666666666664</v>
      </c>
    </row>
    <row r="14" spans="16:21" ht="15.75" thickBot="1" x14ac:dyDescent="0.3">
      <c r="P14" s="152" t="s">
        <v>3</v>
      </c>
      <c r="Q14" s="153"/>
      <c r="R14" s="153"/>
      <c r="S14" s="150">
        <f>'Afval data'!$B$32</f>
        <v>22</v>
      </c>
      <c r="T14" s="151"/>
      <c r="U14" s="105">
        <f>SUM(S14/(S17/100))</f>
        <v>16.666666666666664</v>
      </c>
    </row>
    <row r="15" spans="16:21" ht="15.75" thickBot="1" x14ac:dyDescent="0.3">
      <c r="P15" s="152" t="s">
        <v>53</v>
      </c>
      <c r="Q15" s="153"/>
      <c r="R15" s="153"/>
      <c r="S15" s="150">
        <f>'Afval data'!$B$33</f>
        <v>22</v>
      </c>
      <c r="T15" s="151"/>
      <c r="U15" s="105">
        <f>SUM(S15/(S17/100))</f>
        <v>16.666666666666664</v>
      </c>
    </row>
    <row r="16" spans="16:21" ht="15.75" thickBot="1" x14ac:dyDescent="0.3">
      <c r="P16" s="154" t="s">
        <v>4</v>
      </c>
      <c r="Q16" s="155"/>
      <c r="R16" s="155"/>
      <c r="S16" s="150">
        <f>'Afval data'!$B$34</f>
        <v>22</v>
      </c>
      <c r="T16" s="151"/>
      <c r="U16" s="105">
        <f>SUM(S16/(S17/100))</f>
        <v>16.666666666666664</v>
      </c>
    </row>
    <row r="17" spans="16:21" ht="15.75" thickBot="1" x14ac:dyDescent="0.3">
      <c r="P17" s="145" t="s">
        <v>34</v>
      </c>
      <c r="Q17" s="146"/>
      <c r="R17" s="146"/>
      <c r="S17" s="145">
        <f>SUM(S11:T16)</f>
        <v>132</v>
      </c>
      <c r="T17" s="147"/>
      <c r="U17" s="49">
        <f>SUM(U11:U16)</f>
        <v>99.999999999999972</v>
      </c>
    </row>
    <row r="25" spans="16:21" ht="15.75" thickBot="1" x14ac:dyDescent="0.3"/>
    <row r="26" spans="16:21" x14ac:dyDescent="0.25">
      <c r="P26" s="158" t="s">
        <v>94</v>
      </c>
      <c r="Q26" s="159"/>
      <c r="R26" s="160"/>
      <c r="S26" s="159" t="s">
        <v>113</v>
      </c>
      <c r="T26" s="159"/>
      <c r="U26" s="160"/>
    </row>
    <row r="27" spans="16:21" x14ac:dyDescent="0.25">
      <c r="P27" s="161" t="s">
        <v>106</v>
      </c>
      <c r="Q27" s="162"/>
      <c r="R27" s="163"/>
      <c r="S27" s="153">
        <f>SUM(S11*'Uitleg pagina'!E35)</f>
        <v>2.5740000000000003</v>
      </c>
      <c r="T27" s="153"/>
      <c r="U27" s="156"/>
    </row>
    <row r="28" spans="16:21" x14ac:dyDescent="0.25">
      <c r="P28" s="152" t="s">
        <v>107</v>
      </c>
      <c r="Q28" s="153"/>
      <c r="R28" s="156"/>
      <c r="S28" s="153">
        <f>SUM(S13*'Uitleg pagina'!E34)</f>
        <v>14.916</v>
      </c>
      <c r="T28" s="153"/>
      <c r="U28" s="156"/>
    </row>
    <row r="29" spans="16:21" x14ac:dyDescent="0.25">
      <c r="P29" s="152" t="s">
        <v>103</v>
      </c>
      <c r="Q29" s="153"/>
      <c r="R29" s="156"/>
      <c r="S29" s="153">
        <f>SUM(S15*'Uitleg pagina'!E36)</f>
        <v>2.2879999999999998</v>
      </c>
      <c r="T29" s="153"/>
      <c r="U29" s="156"/>
    </row>
    <row r="30" spans="16:21" ht="15.75" thickBot="1" x14ac:dyDescent="0.3">
      <c r="P30" s="154" t="s">
        <v>104</v>
      </c>
      <c r="Q30" s="155"/>
      <c r="R30" s="157"/>
      <c r="S30" s="155">
        <f>SUM(S14*'Uitleg pagina'!E37)</f>
        <v>57.096599999999995</v>
      </c>
      <c r="T30" s="155"/>
      <c r="U30" s="157"/>
    </row>
    <row r="31" spans="16:21" ht="15.75" thickBot="1" x14ac:dyDescent="0.3">
      <c r="P31" s="145" t="s">
        <v>109</v>
      </c>
      <c r="Q31" s="146"/>
      <c r="R31" s="146"/>
      <c r="S31" s="145">
        <f>SUM(S27:U30)</f>
        <v>76.874600000000001</v>
      </c>
      <c r="T31" s="146"/>
      <c r="U31" s="147"/>
    </row>
  </sheetData>
  <mergeCells count="28">
    <mergeCell ref="P16:R16"/>
    <mergeCell ref="S16:T16"/>
    <mergeCell ref="P17:R17"/>
    <mergeCell ref="S17:T17"/>
    <mergeCell ref="P13:R13"/>
    <mergeCell ref="S13:T13"/>
    <mergeCell ref="P14:R14"/>
    <mergeCell ref="S14:T14"/>
    <mergeCell ref="P15:R15"/>
    <mergeCell ref="S15:T15"/>
    <mergeCell ref="P10:R10"/>
    <mergeCell ref="S10:T10"/>
    <mergeCell ref="P11:R11"/>
    <mergeCell ref="S11:T11"/>
    <mergeCell ref="P12:R12"/>
    <mergeCell ref="S12:T12"/>
    <mergeCell ref="P26:R26"/>
    <mergeCell ref="S26:U26"/>
    <mergeCell ref="P27:R27"/>
    <mergeCell ref="S27:U27"/>
    <mergeCell ref="P28:R28"/>
    <mergeCell ref="S28:U28"/>
    <mergeCell ref="P29:R29"/>
    <mergeCell ref="S29:U29"/>
    <mergeCell ref="P30:R30"/>
    <mergeCell ref="S30:U30"/>
    <mergeCell ref="P31:R31"/>
    <mergeCell ref="S31:U31"/>
  </mergeCells>
  <pageMargins left="0.25" right="0.25" top="0.75" bottom="0.75" header="0.3" footer="0.3"/>
  <pageSetup paperSize="8" orientation="landscape"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indowProtection="1" showGridLines="0" view="pageLayout" topLeftCell="A4" zoomScale="80" zoomScaleNormal="100" zoomScalePageLayoutView="80" workbookViewId="0"/>
  </sheetViews>
  <sheetFormatPr defaultRowHeight="15" x14ac:dyDescent="0.25"/>
  <sheetData/>
  <pageMargins left="0.25" right="0.25" top="0.75" bottom="0.75" header="0.3" footer="0.3"/>
  <pageSetup paperSize="8" orientation="landscape" r:id="rId1"/>
  <headerFooter>
    <oddHeader>&amp;C&amp;G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R34:V36"/>
  <sheetViews>
    <sheetView windowProtection="1" showGridLines="0" tabSelected="1" view="pageLayout" zoomScale="80" zoomScaleNormal="100" zoomScalePageLayoutView="80" workbookViewId="0"/>
  </sheetViews>
  <sheetFormatPr defaultRowHeight="15" x14ac:dyDescent="0.25"/>
  <sheetData>
    <row r="34" spans="18:22" x14ac:dyDescent="0.25">
      <c r="R34" s="10"/>
      <c r="S34" s="10"/>
      <c r="T34" s="10"/>
      <c r="U34" s="10"/>
      <c r="V34" s="10"/>
    </row>
    <row r="35" spans="18:22" x14ac:dyDescent="0.25">
      <c r="R35" s="10"/>
      <c r="S35" s="10"/>
      <c r="T35" s="10"/>
      <c r="U35" s="10"/>
      <c r="V35" s="10"/>
    </row>
    <row r="36" spans="18:22" x14ac:dyDescent="0.25">
      <c r="R36" s="10"/>
      <c r="S36" s="10"/>
      <c r="T36" s="10"/>
      <c r="U36" s="10"/>
      <c r="V36" s="10"/>
    </row>
  </sheetData>
  <pageMargins left="0.25" right="0.25" top="0.75" bottom="0.75" header="0.3" footer="0.3"/>
  <pageSetup paperSize="8" orientation="landscape" r:id="rId1"/>
  <headerFooter>
    <oddHeader>&amp;C&amp;G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indowProtection="1" showGridLines="0" view="pageLayout" zoomScale="80" zoomScaleNormal="100" zoomScalePageLayoutView="80" workbookViewId="0"/>
  </sheetViews>
  <sheetFormatPr defaultRowHeight="15" x14ac:dyDescent="0.25"/>
  <sheetData/>
  <pageMargins left="0.25" right="0.25" top="0.75" bottom="0.75" header="0.3" footer="0.3"/>
  <pageSetup paperSize="8" orientation="landscape" verticalDpi="0"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R12:U34"/>
  <sheetViews>
    <sheetView windowProtection="1" showGridLines="0" view="pageLayout" topLeftCell="A7" zoomScale="80" zoomScaleNormal="100" zoomScalePageLayoutView="80" workbookViewId="0"/>
  </sheetViews>
  <sheetFormatPr defaultRowHeight="15" x14ac:dyDescent="0.25"/>
  <sheetData>
    <row r="12" spans="18:21" ht="15.75" thickBot="1" x14ac:dyDescent="0.3"/>
    <row r="13" spans="18:21" ht="15.75" thickBot="1" x14ac:dyDescent="0.3">
      <c r="R13" s="145" t="s">
        <v>114</v>
      </c>
      <c r="S13" s="146"/>
      <c r="T13" s="147"/>
      <c r="U13" s="49" t="s">
        <v>115</v>
      </c>
    </row>
    <row r="14" spans="18:21" x14ac:dyDescent="0.25">
      <c r="R14" s="113" t="s">
        <v>57</v>
      </c>
      <c r="S14" s="114"/>
      <c r="T14" s="115"/>
      <c r="U14" s="112">
        <f>'CO2 data'!E84</f>
        <v>5.7</v>
      </c>
    </row>
    <row r="15" spans="18:21" x14ac:dyDescent="0.25">
      <c r="R15" s="164" t="s">
        <v>116</v>
      </c>
      <c r="S15" s="165"/>
      <c r="T15" s="166"/>
      <c r="U15" s="110">
        <f>'CO2 data'!E86</f>
        <v>561.70000000000005</v>
      </c>
    </row>
    <row r="16" spans="18:21" x14ac:dyDescent="0.25">
      <c r="R16" s="164" t="s">
        <v>61</v>
      </c>
      <c r="S16" s="165"/>
      <c r="T16" s="166"/>
      <c r="U16" s="110">
        <f>'CO2 data'!E88</f>
        <v>658.7</v>
      </c>
    </row>
    <row r="17" spans="18:21" x14ac:dyDescent="0.25">
      <c r="R17" s="164" t="s">
        <v>63</v>
      </c>
      <c r="S17" s="165"/>
      <c r="T17" s="166"/>
      <c r="U17" s="110">
        <f>'CO2 data'!E90</f>
        <v>4.8</v>
      </c>
    </row>
    <row r="18" spans="18:21" x14ac:dyDescent="0.25">
      <c r="R18" s="164" t="s">
        <v>58</v>
      </c>
      <c r="S18" s="165"/>
      <c r="T18" s="166"/>
      <c r="U18" s="110">
        <f>'CO2 data'!E85</f>
        <v>538.9</v>
      </c>
    </row>
    <row r="19" spans="18:21" x14ac:dyDescent="0.25">
      <c r="R19" s="164" t="s">
        <v>60</v>
      </c>
      <c r="S19" s="165"/>
      <c r="T19" s="166"/>
      <c r="U19" s="110">
        <f>'CO2 data'!E87</f>
        <v>0</v>
      </c>
    </row>
    <row r="20" spans="18:21" x14ac:dyDescent="0.25">
      <c r="R20" s="164" t="s">
        <v>62</v>
      </c>
      <c r="S20" s="165"/>
      <c r="T20" s="166"/>
      <c r="U20" s="110">
        <f>'CO2 data'!E89</f>
        <v>99.1</v>
      </c>
    </row>
    <row r="21" spans="18:21" ht="15.75" thickBot="1" x14ac:dyDescent="0.3">
      <c r="R21" s="170" t="s">
        <v>64</v>
      </c>
      <c r="S21" s="171"/>
      <c r="T21" s="172"/>
      <c r="U21" s="111">
        <f>'CO2 data'!E91</f>
        <v>5.4</v>
      </c>
    </row>
    <row r="22" spans="18:21" ht="15.75" thickBot="1" x14ac:dyDescent="0.3">
      <c r="R22" s="145" t="s">
        <v>34</v>
      </c>
      <c r="S22" s="146"/>
      <c r="T22" s="146"/>
      <c r="U22" s="49">
        <f>SUM(U14:U21)</f>
        <v>1874.3000000000002</v>
      </c>
    </row>
    <row r="23" spans="18:21" ht="15.75" thickBot="1" x14ac:dyDescent="0.3">
      <c r="R23" s="145" t="s">
        <v>56</v>
      </c>
      <c r="S23" s="146"/>
      <c r="T23" s="49">
        <f>'CO2 data'!C83</f>
        <v>156.85</v>
      </c>
    </row>
    <row r="24" spans="18:21" ht="15.75" thickBot="1" x14ac:dyDescent="0.3">
      <c r="R24" s="145" t="s">
        <v>82</v>
      </c>
      <c r="S24" s="146"/>
      <c r="T24" s="147"/>
      <c r="U24" s="49">
        <f>SUM(U22/T23)</f>
        <v>11.949633407714378</v>
      </c>
    </row>
    <row r="26" spans="18:21" ht="15.75" thickBot="1" x14ac:dyDescent="0.3"/>
    <row r="27" spans="18:21" x14ac:dyDescent="0.25">
      <c r="R27" s="167" t="s">
        <v>118</v>
      </c>
      <c r="S27" s="168"/>
      <c r="T27" s="168"/>
      <c r="U27" s="169"/>
    </row>
    <row r="28" spans="18:21" x14ac:dyDescent="0.25">
      <c r="R28" s="173" t="s">
        <v>119</v>
      </c>
      <c r="S28" s="174"/>
      <c r="T28" s="174"/>
      <c r="U28" s="175"/>
    </row>
    <row r="29" spans="18:21" ht="15.75" thickBot="1" x14ac:dyDescent="0.3">
      <c r="R29" s="176" t="s">
        <v>117</v>
      </c>
      <c r="S29" s="177"/>
      <c r="T29" s="177"/>
      <c r="U29" s="178"/>
    </row>
    <row r="30" spans="18:21" ht="15.75" thickBot="1" x14ac:dyDescent="0.3">
      <c r="R30" s="116">
        <f>SUM((U22*1000)/35)</f>
        <v>53551.42857142858</v>
      </c>
      <c r="S30" s="179" t="s">
        <v>120</v>
      </c>
      <c r="T30" s="180"/>
      <c r="U30" s="181"/>
    </row>
    <row r="31" spans="18:21" ht="15.75" thickBot="1" x14ac:dyDescent="0.3">
      <c r="R31" s="145" t="s">
        <v>121</v>
      </c>
      <c r="S31" s="146"/>
      <c r="T31" s="146"/>
      <c r="U31" s="147"/>
    </row>
    <row r="32" spans="18:21" ht="15.75" thickBot="1" x14ac:dyDescent="0.3">
      <c r="R32" s="117">
        <f>SUM(R30*25)</f>
        <v>1338785.7142857146</v>
      </c>
      <c r="S32" s="145" t="s">
        <v>122</v>
      </c>
      <c r="T32" s="146"/>
      <c r="U32" s="147"/>
    </row>
    <row r="33" spans="18:21" ht="15.75" thickBot="1" x14ac:dyDescent="0.3">
      <c r="R33" s="49">
        <f>SUM(R32/10000)</f>
        <v>133.87857142857146</v>
      </c>
      <c r="S33" s="145" t="s">
        <v>123</v>
      </c>
      <c r="T33" s="146"/>
      <c r="U33" s="147"/>
    </row>
    <row r="34" spans="18:21" ht="15.75" thickBot="1" x14ac:dyDescent="0.3">
      <c r="R34" s="49">
        <f>SUM(R33*2)</f>
        <v>267.75714285714292</v>
      </c>
      <c r="S34" s="145" t="s">
        <v>124</v>
      </c>
      <c r="T34" s="146"/>
      <c r="U34" s="147"/>
    </row>
  </sheetData>
  <mergeCells count="19">
    <mergeCell ref="R31:U31"/>
    <mergeCell ref="S32:U32"/>
    <mergeCell ref="S33:U33"/>
    <mergeCell ref="S34:U34"/>
    <mergeCell ref="R28:U28"/>
    <mergeCell ref="R29:U29"/>
    <mergeCell ref="S30:U30"/>
    <mergeCell ref="R15:T15"/>
    <mergeCell ref="R13:T13"/>
    <mergeCell ref="R16:T16"/>
    <mergeCell ref="R17:T17"/>
    <mergeCell ref="R27:U27"/>
    <mergeCell ref="R24:T24"/>
    <mergeCell ref="R23:S23"/>
    <mergeCell ref="R18:T18"/>
    <mergeCell ref="R19:T19"/>
    <mergeCell ref="R20:T20"/>
    <mergeCell ref="R21:T21"/>
    <mergeCell ref="R22:T22"/>
  </mergeCells>
  <pageMargins left="0.25" right="0.25" top="0.75" bottom="0.75" header="0.3" footer="0.3"/>
  <pageSetup paperSize="8" orientation="landscape"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R12:U34"/>
  <sheetViews>
    <sheetView windowProtection="1" showGridLines="0" view="pageLayout" zoomScale="80" zoomScaleNormal="100" zoomScalePageLayoutView="80" workbookViewId="0"/>
  </sheetViews>
  <sheetFormatPr defaultRowHeight="15" x14ac:dyDescent="0.25"/>
  <sheetData>
    <row r="12" spans="18:21" ht="15.75" thickBot="1" x14ac:dyDescent="0.3"/>
    <row r="13" spans="18:21" ht="15.75" thickBot="1" x14ac:dyDescent="0.3">
      <c r="R13" s="145" t="s">
        <v>114</v>
      </c>
      <c r="S13" s="146"/>
      <c r="T13" s="147"/>
      <c r="U13" s="49" t="s">
        <v>115</v>
      </c>
    </row>
    <row r="14" spans="18:21" x14ac:dyDescent="0.25">
      <c r="R14" s="113" t="s">
        <v>57</v>
      </c>
      <c r="S14" s="114"/>
      <c r="T14" s="115"/>
      <c r="U14" s="112">
        <f>'CO2 data'!E106</f>
        <v>0</v>
      </c>
    </row>
    <row r="15" spans="18:21" x14ac:dyDescent="0.25">
      <c r="R15" s="164" t="s">
        <v>116</v>
      </c>
      <c r="S15" s="165"/>
      <c r="T15" s="166"/>
      <c r="U15" s="110">
        <f>'CO2 data'!E108</f>
        <v>506</v>
      </c>
    </row>
    <row r="16" spans="18:21" x14ac:dyDescent="0.25">
      <c r="R16" s="164" t="s">
        <v>61</v>
      </c>
      <c r="S16" s="165"/>
      <c r="T16" s="166"/>
      <c r="U16" s="110">
        <f>'CO2 data'!E110</f>
        <v>176.3</v>
      </c>
    </row>
    <row r="17" spans="18:21" x14ac:dyDescent="0.25">
      <c r="R17" s="164" t="s">
        <v>63</v>
      </c>
      <c r="S17" s="165"/>
      <c r="T17" s="166"/>
      <c r="U17" s="110">
        <f>'CO2 data'!E112</f>
        <v>2.5</v>
      </c>
    </row>
    <row r="18" spans="18:21" x14ac:dyDescent="0.25">
      <c r="R18" s="164" t="s">
        <v>58</v>
      </c>
      <c r="S18" s="165"/>
      <c r="T18" s="166"/>
      <c r="U18" s="110">
        <f>'CO2 data'!E107</f>
        <v>290.10000000000002</v>
      </c>
    </row>
    <row r="19" spans="18:21" x14ac:dyDescent="0.25">
      <c r="R19" s="164" t="s">
        <v>60</v>
      </c>
      <c r="S19" s="165"/>
      <c r="T19" s="166"/>
      <c r="U19" s="110">
        <f>'CO2 data'!E109</f>
        <v>0</v>
      </c>
    </row>
    <row r="20" spans="18:21" x14ac:dyDescent="0.25">
      <c r="R20" s="164" t="s">
        <v>62</v>
      </c>
      <c r="S20" s="165"/>
      <c r="T20" s="166"/>
      <c r="U20" s="110">
        <f>'CO2 data'!E111</f>
        <v>14.4</v>
      </c>
    </row>
    <row r="21" spans="18:21" ht="15.75" thickBot="1" x14ac:dyDescent="0.3">
      <c r="R21" s="170" t="s">
        <v>64</v>
      </c>
      <c r="S21" s="171"/>
      <c r="T21" s="172"/>
      <c r="U21" s="111">
        <f>'CO2 data'!E113</f>
        <v>3.1</v>
      </c>
    </row>
    <row r="22" spans="18:21" ht="15.75" thickBot="1" x14ac:dyDescent="0.3">
      <c r="R22" s="145" t="s">
        <v>34</v>
      </c>
      <c r="S22" s="146"/>
      <c r="T22" s="146"/>
      <c r="U22" s="49">
        <f>SUM(U14:U21)</f>
        <v>992.4</v>
      </c>
    </row>
    <row r="23" spans="18:21" ht="15.75" thickBot="1" x14ac:dyDescent="0.3">
      <c r="R23" s="145" t="s">
        <v>56</v>
      </c>
      <c r="S23" s="146"/>
      <c r="T23" s="49">
        <f>'CO2 data'!C105</f>
        <v>155.35</v>
      </c>
    </row>
    <row r="24" spans="18:21" ht="15.75" thickBot="1" x14ac:dyDescent="0.3">
      <c r="R24" s="145" t="s">
        <v>82</v>
      </c>
      <c r="S24" s="146"/>
      <c r="T24" s="147"/>
      <c r="U24" s="49">
        <f>SUM(U22/T23)</f>
        <v>6.3881557772771167</v>
      </c>
    </row>
    <row r="26" spans="18:21" ht="15.75" thickBot="1" x14ac:dyDescent="0.3"/>
    <row r="27" spans="18:21" x14ac:dyDescent="0.25">
      <c r="R27" s="167" t="s">
        <v>118</v>
      </c>
      <c r="S27" s="168"/>
      <c r="T27" s="168"/>
      <c r="U27" s="169"/>
    </row>
    <row r="28" spans="18:21" x14ac:dyDescent="0.25">
      <c r="R28" s="173" t="s">
        <v>119</v>
      </c>
      <c r="S28" s="174"/>
      <c r="T28" s="174"/>
      <c r="U28" s="175"/>
    </row>
    <row r="29" spans="18:21" ht="15.75" thickBot="1" x14ac:dyDescent="0.3">
      <c r="R29" s="176" t="s">
        <v>117</v>
      </c>
      <c r="S29" s="177"/>
      <c r="T29" s="177"/>
      <c r="U29" s="178"/>
    </row>
    <row r="30" spans="18:21" ht="15.75" thickBot="1" x14ac:dyDescent="0.3">
      <c r="R30" s="116">
        <f>SUM((U22*1000)/35)</f>
        <v>28354.285714285714</v>
      </c>
      <c r="S30" s="179" t="s">
        <v>120</v>
      </c>
      <c r="T30" s="180"/>
      <c r="U30" s="181"/>
    </row>
    <row r="31" spans="18:21" ht="15.75" thickBot="1" x14ac:dyDescent="0.3">
      <c r="R31" s="145" t="s">
        <v>121</v>
      </c>
      <c r="S31" s="146"/>
      <c r="T31" s="146"/>
      <c r="U31" s="147"/>
    </row>
    <row r="32" spans="18:21" ht="15.75" thickBot="1" x14ac:dyDescent="0.3">
      <c r="R32" s="117">
        <f>SUM(R30*25)</f>
        <v>708857.14285714284</v>
      </c>
      <c r="S32" s="145" t="s">
        <v>122</v>
      </c>
      <c r="T32" s="146"/>
      <c r="U32" s="147"/>
    </row>
    <row r="33" spans="18:21" ht="15.75" thickBot="1" x14ac:dyDescent="0.3">
      <c r="R33" s="49">
        <f>SUM(R32/10000)</f>
        <v>70.885714285714286</v>
      </c>
      <c r="S33" s="145" t="s">
        <v>123</v>
      </c>
      <c r="T33" s="146"/>
      <c r="U33" s="147"/>
    </row>
    <row r="34" spans="18:21" ht="15.75" thickBot="1" x14ac:dyDescent="0.3">
      <c r="R34" s="49">
        <f>SUM(R33*2)</f>
        <v>141.77142857142857</v>
      </c>
      <c r="S34" s="145" t="s">
        <v>124</v>
      </c>
      <c r="T34" s="146"/>
      <c r="U34" s="147"/>
    </row>
  </sheetData>
  <mergeCells count="19">
    <mergeCell ref="S34:U34"/>
    <mergeCell ref="R28:U28"/>
    <mergeCell ref="R29:U29"/>
    <mergeCell ref="S30:U30"/>
    <mergeCell ref="R31:U31"/>
    <mergeCell ref="S32:U32"/>
    <mergeCell ref="S33:U33"/>
    <mergeCell ref="R27:U27"/>
    <mergeCell ref="R13:T13"/>
    <mergeCell ref="R15:T15"/>
    <mergeCell ref="R16:T16"/>
    <mergeCell ref="R17:T17"/>
    <mergeCell ref="R18:T18"/>
    <mergeCell ref="R19:T19"/>
    <mergeCell ref="R20:T20"/>
    <mergeCell ref="R21:T21"/>
    <mergeCell ref="R22:T22"/>
    <mergeCell ref="R23:S23"/>
    <mergeCell ref="R24:T24"/>
  </mergeCells>
  <pageMargins left="0.25" right="0.25" top="0.75" bottom="0.75" header="0.3" footer="0.3"/>
  <pageSetup paperSize="8" orientation="landscape"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32</vt:i4>
      </vt:variant>
      <vt:variant>
        <vt:lpstr>Benoemde bereiken</vt:lpstr>
      </vt:variant>
      <vt:variant>
        <vt:i4>3</vt:i4>
      </vt:variant>
    </vt:vector>
  </HeadingPairs>
  <TitlesOfParts>
    <vt:vector size="35" baseType="lpstr">
      <vt:lpstr>Milieu dashboard</vt:lpstr>
      <vt:lpstr>Afval dashboard</vt:lpstr>
      <vt:lpstr>Nulpunt afval</vt:lpstr>
      <vt:lpstr>Huidig punt afval</vt:lpstr>
      <vt:lpstr>Doelstelling afval</vt:lpstr>
      <vt:lpstr>Co2 dashboard</vt:lpstr>
      <vt:lpstr>Doelstelling CO2</vt:lpstr>
      <vt:lpstr>CO2 footprint DVBR 2009</vt:lpstr>
      <vt:lpstr>footprint 2011</vt:lpstr>
      <vt:lpstr>Huidige foorprint</vt:lpstr>
      <vt:lpstr>Bespaard door reductiemaatregel</vt:lpstr>
      <vt:lpstr>Duurzaam materiaal dashboard</vt:lpstr>
      <vt:lpstr>Project pagina afval</vt:lpstr>
      <vt:lpstr>Project 1</vt:lpstr>
      <vt:lpstr>Project 2</vt:lpstr>
      <vt:lpstr>Project 3</vt:lpstr>
      <vt:lpstr>Project 4</vt:lpstr>
      <vt:lpstr>Project 5</vt:lpstr>
      <vt:lpstr>Project 6</vt:lpstr>
      <vt:lpstr>Project 7</vt:lpstr>
      <vt:lpstr>Project 8</vt:lpstr>
      <vt:lpstr>Project 9</vt:lpstr>
      <vt:lpstr>Project 10</vt:lpstr>
      <vt:lpstr>Project 11</vt:lpstr>
      <vt:lpstr>Project 12</vt:lpstr>
      <vt:lpstr>Project 13</vt:lpstr>
      <vt:lpstr>Project 14</vt:lpstr>
      <vt:lpstr>Project 15</vt:lpstr>
      <vt:lpstr>Afval data</vt:lpstr>
      <vt:lpstr>CO2 data</vt:lpstr>
      <vt:lpstr>CO2 reductie data</vt:lpstr>
      <vt:lpstr>Uitleg pagina</vt:lpstr>
      <vt:lpstr>___FTE2009</vt:lpstr>
      <vt:lpstr>__FTE2009</vt:lpstr>
      <vt:lpstr>_FTE2009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Stefan_Verberk</dc:creator>
  <cp:lastModifiedBy>Dings-van Ommen, H.M. (Hilde)</cp:lastModifiedBy>
  <cp:lastPrinted>2012-05-09T07:40:02Z</cp:lastPrinted>
  <dcterms:created xsi:type="dcterms:W3CDTF">2012-04-19T12:38:20Z</dcterms:created>
  <dcterms:modified xsi:type="dcterms:W3CDTF">2018-09-17T13:12:27Z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